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marce\Downloads\"/>
    </mc:Choice>
  </mc:AlternateContent>
  <xr:revisionPtr revIDLastSave="0" documentId="13_ncr:1_{8C5BCBA6-0366-4963-97C2-D3E14D4FC73D}" xr6:coauthVersionLast="47" xr6:coauthVersionMax="47" xr10:uidLastSave="{00000000-0000-0000-0000-000000000000}"/>
  <bookViews>
    <workbookView xWindow="-110" yWindow="-110" windowWidth="19420" windowHeight="12220" firstSheet="4" activeTab="5" xr2:uid="{59D5CEBE-A795-4428-9A62-E125CA8CF78A}"/>
  </bookViews>
  <sheets>
    <sheet name="ACCESO DIRECTO" sheetId="2" r:id="rId1"/>
    <sheet name="SUBDIRECCIÓN JURÍDICA" sheetId="5" r:id="rId2"/>
    <sheet name="SUBDIRECCIÓN DESARROLLO Y SCD" sheetId="4" r:id="rId3"/>
    <sheet name="DIRECCIÓN" sheetId="3" r:id="rId4"/>
    <sheet name="SUBDIRECCIÓN ADMINISTRATIVA Y F" sheetId="1" r:id="rId5"/>
    <sheet name="SUBDIRECCIÓN SOLUCIONES Y SERV" sheetId="6" r:id="rId6"/>
    <sheet name="INFO" sheetId="7" r:id="rId7"/>
  </sheets>
  <definedNames>
    <definedName name="_xlnm._FilterDatabase" localSheetId="3" hidden="1">DIRECCIÓN!$A$5:$BD$18</definedName>
    <definedName name="_xlnm._FilterDatabase" localSheetId="4" hidden="1">'SUBDIRECCIÓN ADMINISTRATIVA Y F'!$A$5:$BD$13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U9" i="4" l="1"/>
  <c r="AV7" i="4" l="1"/>
  <c r="AU9" i="5" l="1"/>
  <c r="AU8" i="5"/>
  <c r="AU7" i="5"/>
  <c r="AL7" i="5" l="1"/>
  <c r="W7" i="3"/>
  <c r="AY11" i="3"/>
  <c r="AY10" i="3"/>
  <c r="AP11" i="3"/>
  <c r="AP10" i="3"/>
  <c r="AF10" i="3"/>
  <c r="AF11" i="3"/>
  <c r="V11" i="3"/>
  <c r="W11" i="3" s="1"/>
  <c r="V12" i="3"/>
  <c r="AZ13" i="1" l="1"/>
  <c r="AY13" i="1"/>
  <c r="AQ13" i="1"/>
  <c r="AP13" i="1"/>
  <c r="AG13" i="1"/>
  <c r="AF13" i="1"/>
  <c r="V13" i="1"/>
  <c r="BA13" i="1" l="1"/>
  <c r="W13" i="1"/>
  <c r="BB13" i="1" s="1"/>
  <c r="AK11" i="4"/>
  <c r="AL11" i="4" s="1"/>
  <c r="AK7" i="4"/>
  <c r="AL7" i="4" s="1"/>
  <c r="AK8" i="4"/>
  <c r="AL8" i="4" s="1"/>
  <c r="AK9" i="4"/>
  <c r="AL9" i="4" s="1"/>
  <c r="AK10" i="4"/>
  <c r="AL10" i="4" s="1"/>
  <c r="AY14" i="3"/>
  <c r="BN6" i="4"/>
  <c r="BO6" i="4" s="1"/>
  <c r="BE6" i="4"/>
  <c r="BF6" i="4" s="1"/>
  <c r="AU6" i="4"/>
  <c r="AV6" i="4" s="1"/>
  <c r="AK6" i="4"/>
  <c r="AL6" i="4" s="1"/>
  <c r="BN8" i="6"/>
  <c r="BO8" i="6" s="1"/>
  <c r="BE8" i="6"/>
  <c r="BF8" i="6" s="1"/>
  <c r="AU8" i="6"/>
  <c r="AK8" i="6"/>
  <c r="AL8" i="6" s="1"/>
  <c r="AC8" i="6"/>
  <c r="X8" i="6"/>
  <c r="S8" i="6"/>
  <c r="BP8" i="6" l="1"/>
  <c r="BQ8" i="6" s="1"/>
  <c r="AK6" i="6"/>
  <c r="AL6" i="6" s="1"/>
  <c r="BB15" i="3"/>
  <c r="V15" i="3"/>
  <c r="W15" i="3" s="1"/>
  <c r="V13" i="3"/>
  <c r="W13" i="3" s="1"/>
  <c r="W12" i="3"/>
  <c r="BA11" i="3" l="1"/>
  <c r="BB11" i="3" s="1"/>
  <c r="V10" i="3" l="1"/>
  <c r="BA10" i="3" s="1"/>
  <c r="BB10" i="3" s="1"/>
  <c r="V9" i="3"/>
  <c r="W9" i="3" s="1"/>
  <c r="AF7" i="3"/>
  <c r="BB9" i="3"/>
  <c r="BA9" i="3"/>
  <c r="AZ8" i="3"/>
  <c r="AZ10" i="3"/>
  <c r="AZ11" i="3"/>
  <c r="AZ12" i="3"/>
  <c r="AZ13" i="3"/>
  <c r="AZ14" i="3"/>
  <c r="AZ15" i="3"/>
  <c r="AZ16" i="3"/>
  <c r="AZ17" i="3"/>
  <c r="AY8" i="3"/>
  <c r="AQ8" i="3"/>
  <c r="AQ9" i="3"/>
  <c r="AQ10" i="3"/>
  <c r="AQ11" i="3"/>
  <c r="AQ12" i="3"/>
  <c r="AQ13" i="3"/>
  <c r="AQ14" i="3"/>
  <c r="AQ15" i="3"/>
  <c r="AQ16" i="3"/>
  <c r="AQ17" i="3"/>
  <c r="AG8" i="3"/>
  <c r="AG10" i="3"/>
  <c r="AG11" i="3"/>
  <c r="AG12" i="3"/>
  <c r="AG13" i="3"/>
  <c r="AG14" i="3"/>
  <c r="AG15" i="3"/>
  <c r="AG16" i="3"/>
  <c r="AG17" i="3"/>
  <c r="W8" i="3"/>
  <c r="AZ7" i="3"/>
  <c r="AY7" i="3"/>
  <c r="AQ7" i="3"/>
  <c r="AG7" i="3"/>
  <c r="W6" i="3"/>
  <c r="BB6" i="3" s="1"/>
  <c r="AG7" i="1"/>
  <c r="AG8" i="1"/>
  <c r="AG9" i="1"/>
  <c r="AG10" i="1"/>
  <c r="AG11" i="1"/>
  <c r="AG12" i="1"/>
  <c r="AG6" i="1"/>
  <c r="V7" i="1"/>
  <c r="V8" i="1"/>
  <c r="V9" i="1"/>
  <c r="V10" i="1"/>
  <c r="V11" i="1"/>
  <c r="V12" i="1"/>
  <c r="W7" i="1"/>
  <c r="W8" i="1"/>
  <c r="W9" i="1"/>
  <c r="W10" i="1"/>
  <c r="W11" i="1"/>
  <c r="W12" i="1"/>
  <c r="W6" i="1"/>
  <c r="AP9" i="3"/>
  <c r="AP7" i="3"/>
  <c r="V7" i="3"/>
  <c r="AP15" i="3"/>
  <c r="W10" i="3" l="1"/>
  <c r="BB7" i="3"/>
  <c r="BA7" i="3"/>
  <c r="AU7" i="6" l="1"/>
  <c r="AV7" i="6" s="1"/>
  <c r="AU6" i="6"/>
  <c r="AV6" i="6" s="1"/>
  <c r="BE7" i="6"/>
  <c r="BF7" i="6" s="1"/>
  <c r="BE6" i="6"/>
  <c r="BF6" i="6" s="1"/>
  <c r="BN7" i="6"/>
  <c r="BO7" i="6" s="1"/>
  <c r="BN6" i="6"/>
  <c r="BO6" i="6" s="1"/>
  <c r="BQ6" i="6" s="1"/>
  <c r="AK7" i="6"/>
  <c r="AL7" i="6" s="1"/>
  <c r="AC7" i="6"/>
  <c r="X7" i="6"/>
  <c r="S7" i="6"/>
  <c r="AC6" i="6"/>
  <c r="X6" i="6"/>
  <c r="S6" i="6"/>
  <c r="BE8" i="5"/>
  <c r="BE9" i="5"/>
  <c r="BE7" i="5"/>
  <c r="AK8" i="5"/>
  <c r="AL8" i="5" s="1"/>
  <c r="AK9" i="5"/>
  <c r="AL9" i="5" s="1"/>
  <c r="BN8" i="5"/>
  <c r="BN9" i="5"/>
  <c r="BN7" i="5"/>
  <c r="AC9" i="5"/>
  <c r="X9" i="5"/>
  <c r="S9" i="5"/>
  <c r="AC8" i="5"/>
  <c r="X8" i="5"/>
  <c r="S8" i="5"/>
  <c r="AC7" i="5"/>
  <c r="S7" i="5"/>
  <c r="BN8" i="4"/>
  <c r="BO8" i="4" s="1"/>
  <c r="BN9" i="4"/>
  <c r="BO9" i="4" s="1"/>
  <c r="BN10" i="4"/>
  <c r="BO10" i="4" s="1"/>
  <c r="BN11" i="4"/>
  <c r="BN12" i="4"/>
  <c r="BN7" i="4"/>
  <c r="BO7" i="4" s="1"/>
  <c r="BE8" i="4"/>
  <c r="BF8" i="4" s="1"/>
  <c r="BE9" i="4"/>
  <c r="BF9" i="4" s="1"/>
  <c r="BE10" i="4"/>
  <c r="BF10" i="4" s="1"/>
  <c r="BE11" i="4"/>
  <c r="BE12" i="4"/>
  <c r="BE7" i="4"/>
  <c r="BF7" i="4" s="1"/>
  <c r="AK12" i="4"/>
  <c r="AL12" i="4" s="1"/>
  <c r="AU8" i="4"/>
  <c r="AV8" i="4" s="1"/>
  <c r="AV9" i="4"/>
  <c r="AU10" i="4"/>
  <c r="AV10" i="4" s="1"/>
  <c r="AU11" i="4"/>
  <c r="AU12" i="4"/>
  <c r="AU7" i="4"/>
  <c r="AC12" i="4"/>
  <c r="X12" i="4"/>
  <c r="S12" i="4"/>
  <c r="AC11" i="4"/>
  <c r="X11" i="4"/>
  <c r="S11" i="4"/>
  <c r="AC10" i="4"/>
  <c r="X10" i="4"/>
  <c r="S10" i="4"/>
  <c r="X9" i="4"/>
  <c r="S9" i="4"/>
  <c r="AC8" i="4"/>
  <c r="X8" i="4"/>
  <c r="S8" i="4"/>
  <c r="AC7" i="4"/>
  <c r="X7" i="4"/>
  <c r="S7" i="4"/>
  <c r="AC6" i="4"/>
  <c r="X6" i="4"/>
  <c r="S6" i="4"/>
  <c r="BQ7" i="6" l="1"/>
  <c r="BP7" i="4"/>
  <c r="BQ7" i="4"/>
  <c r="BP11" i="4"/>
  <c r="BQ11" i="4" s="1"/>
  <c r="BP6" i="6"/>
  <c r="BP7" i="6"/>
  <c r="BQ9" i="5"/>
  <c r="BR9" i="5" s="1"/>
  <c r="BQ8" i="5"/>
  <c r="BR8" i="5" s="1"/>
  <c r="BP8" i="4"/>
  <c r="BQ8" i="4" s="1"/>
  <c r="BP12" i="4"/>
  <c r="BQ12" i="4" s="1"/>
  <c r="BQ7" i="5"/>
  <c r="BR7" i="5" s="1"/>
  <c r="BP10" i="4"/>
  <c r="BQ10" i="4" s="1"/>
  <c r="BP9" i="4"/>
  <c r="BQ9" i="4" s="1"/>
  <c r="AP17" i="3"/>
  <c r="AF17" i="3"/>
  <c r="V17" i="3"/>
  <c r="W17" i="3" s="1"/>
  <c r="BB17" i="3" s="1"/>
  <c r="AP16" i="3"/>
  <c r="AF16" i="3"/>
  <c r="V16" i="3"/>
  <c r="W16" i="3" s="1"/>
  <c r="BB16" i="3" s="1"/>
  <c r="AP14" i="3"/>
  <c r="AF14" i="3"/>
  <c r="V14" i="3"/>
  <c r="W14" i="3" s="1"/>
  <c r="BB14" i="3" s="1"/>
  <c r="BB13" i="3"/>
  <c r="AP13" i="3"/>
  <c r="AF13" i="3"/>
  <c r="BB12" i="3"/>
  <c r="AP12" i="3"/>
  <c r="BB8" i="3"/>
  <c r="AP8" i="3"/>
  <c r="AF8" i="3"/>
  <c r="V8" i="3"/>
  <c r="AP6" i="3"/>
  <c r="V6" i="3"/>
  <c r="AY12" i="1"/>
  <c r="AZ12" i="1" s="1"/>
  <c r="AP12" i="1"/>
  <c r="AQ12" i="1" s="1"/>
  <c r="BB12" i="1" s="1"/>
  <c r="AF12" i="1"/>
  <c r="AY11" i="1"/>
  <c r="AZ11" i="1" s="1"/>
  <c r="AP11" i="1"/>
  <c r="AQ11" i="1" s="1"/>
  <c r="AY10" i="1"/>
  <c r="AZ10" i="1" s="1"/>
  <c r="AP10" i="1"/>
  <c r="AQ10" i="1" s="1"/>
  <c r="BB10" i="1" s="1"/>
  <c r="AF10" i="1"/>
  <c r="AY9" i="1"/>
  <c r="AZ9" i="1" s="1"/>
  <c r="AP9" i="1"/>
  <c r="AQ9" i="1" s="1"/>
  <c r="BB9" i="1" s="1"/>
  <c r="AF9" i="1"/>
  <c r="AY8" i="1"/>
  <c r="AZ8" i="1" s="1"/>
  <c r="AP8" i="1"/>
  <c r="AQ8" i="1" s="1"/>
  <c r="BB8" i="1" s="1"/>
  <c r="AF8" i="1"/>
  <c r="AY7" i="1"/>
  <c r="AZ7" i="1" s="1"/>
  <c r="AP7" i="1"/>
  <c r="AQ7" i="1" s="1"/>
  <c r="AF7" i="1"/>
  <c r="AY6" i="1"/>
  <c r="AZ6" i="1" s="1"/>
  <c r="AP6" i="1"/>
  <c r="AQ6" i="1" s="1"/>
  <c r="BB6" i="1" s="1"/>
  <c r="AF6" i="1"/>
  <c r="V6" i="1"/>
  <c r="BB7" i="1" l="1"/>
  <c r="BA16" i="3"/>
  <c r="BA14" i="3"/>
  <c r="BA6" i="3"/>
  <c r="BA8" i="3"/>
  <c r="BA13" i="3"/>
  <c r="BA17" i="3"/>
  <c r="BA12" i="3"/>
  <c r="BA12" i="1"/>
  <c r="BA10" i="1"/>
  <c r="BA9" i="1"/>
  <c r="BA6" i="1"/>
  <c r="BA8" i="1"/>
  <c r="BA7" i="1"/>
  <c r="BA11" i="1"/>
  <c r="BB11" i="1" s="1"/>
  <c r="BP6" i="4"/>
  <c r="BQ6" i="4" s="1"/>
</calcChain>
</file>

<file path=xl/sharedStrings.xml><?xml version="1.0" encoding="utf-8"?>
<sst xmlns="http://schemas.openxmlformats.org/spreadsheetml/2006/main" count="1460" uniqueCount="572">
  <si>
    <t xml:space="preserve">      SEGUIMIENTO PLAN DE ACCION INSTITUCIONAL</t>
  </si>
  <si>
    <t>Proceso: Direccionamiento Estratégico
PLAN DE ACCIÓN INSTITUCIONAL 2026
Versión: 1</t>
  </si>
  <si>
    <t>SEGUIMIENTO</t>
  </si>
  <si>
    <t>AVANCE CUALITATIVO MENSUAL</t>
  </si>
  <si>
    <t>RESUMEN TRIMESTRAL</t>
  </si>
  <si>
    <t>Proyecto Plan Estratégico Sectorial</t>
  </si>
  <si>
    <t xml:space="preserve">Objetivo Específico del Proyecto de Inversión </t>
  </si>
  <si>
    <t xml:space="preserve">Objetivo del Plan Estratégico Institucional </t>
  </si>
  <si>
    <t>Proceso</t>
  </si>
  <si>
    <t>Actividad</t>
  </si>
  <si>
    <t>Producto</t>
  </si>
  <si>
    <t>Nombre del indicador</t>
  </si>
  <si>
    <t xml:space="preserve">Periodicidad de medición </t>
  </si>
  <si>
    <t>Periodicidad de Reporte</t>
  </si>
  <si>
    <t>Unidad de medida</t>
  </si>
  <si>
    <t>Meta 2026</t>
  </si>
  <si>
    <t>Fecha Inicio</t>
  </si>
  <si>
    <t>Fecha Final</t>
  </si>
  <si>
    <t>Áreas/Dependencias responsables</t>
  </si>
  <si>
    <t>ENERO</t>
  </si>
  <si>
    <t>FEBRERO</t>
  </si>
  <si>
    <t xml:space="preserve">MARZO </t>
  </si>
  <si>
    <t>Total programado I trimestre</t>
  </si>
  <si>
    <t>SEGUIMIENTO I TRIMESTRE</t>
  </si>
  <si>
    <t>ABRIL</t>
  </si>
  <si>
    <t>MAYO</t>
  </si>
  <si>
    <t>JUNIO</t>
  </si>
  <si>
    <t>Total programado II trimestre</t>
  </si>
  <si>
    <t>SEGUIMIENTO II TRIMESTRE</t>
  </si>
  <si>
    <t>JULIO</t>
  </si>
  <si>
    <t>AGOSTO</t>
  </si>
  <si>
    <t>SEPTIEMBRE</t>
  </si>
  <si>
    <t>Total programado III Trimestre</t>
  </si>
  <si>
    <t>SEGUIMIENTO III TRIMESTRE</t>
  </si>
  <si>
    <t>MARZO</t>
  </si>
  <si>
    <t>AVANCE  CUALITATIVO I TRIMESTRE</t>
  </si>
  <si>
    <t>EVIDENCIA (ADJUNTAR SOPORTE O URL)</t>
  </si>
  <si>
    <t>AVANCE  CUALITATIVO II TRIMESTRE</t>
  </si>
  <si>
    <t>Total programado III trimestre</t>
  </si>
  <si>
    <t>AVANCE  CUALITATIVO III TRIMESTRE</t>
  </si>
  <si>
    <t>OCTUBRE</t>
  </si>
  <si>
    <t>NOVIEMBRE</t>
  </si>
  <si>
    <t>DICIEMBRE</t>
  </si>
  <si>
    <t>Total programado IV trimestre</t>
  </si>
  <si>
    <t>SEGUIMIENTO IV TRIMESTRE</t>
  </si>
  <si>
    <t>AVANCE  CUALITATIVO IV TRIMESTRE</t>
  </si>
  <si>
    <t>SUMA PROGRAMACIÓN</t>
  </si>
  <si>
    <t>TOTAL REPORTADO</t>
  </si>
  <si>
    <t>EVIDENCIA (URL)</t>
  </si>
  <si>
    <t xml:space="preserve">Contribución al aumento de la vinculación de entidades públicas al ecosistema de información pública digital </t>
  </si>
  <si>
    <t>N.A.</t>
  </si>
  <si>
    <t xml:space="preserve">4. Potenciar las capacidades institucionales de la AND posicionándola como una entidad efectiva y con altos estándares en el cumplimiento de sus objetivos organizacionales. </t>
  </si>
  <si>
    <t>Gestion Contractual</t>
  </si>
  <si>
    <t>Actualizar  e implementar el manual de contratación y manual de supervisión</t>
  </si>
  <si>
    <t>Manuales Contractuales Actualizados</t>
  </si>
  <si>
    <t>Número de Manuales actualizados</t>
  </si>
  <si>
    <t>Mensual</t>
  </si>
  <si>
    <t>Semestral</t>
  </si>
  <si>
    <t>Número</t>
  </si>
  <si>
    <t>Febrero</t>
  </si>
  <si>
    <t>Diciembre</t>
  </si>
  <si>
    <t>Subdirección Jurídica</t>
  </si>
  <si>
    <t>Esta acción inicia en el mes de febrero</t>
  </si>
  <si>
    <t xml:space="preserve">Durante el mes de febrero se publicó el manual de contratación actualizado para la AND en la intranet el 12 de febrero, y quedo pendiente el manual de supervisión para ser actualizado y publicado </t>
  </si>
  <si>
    <t>Durante el mes de marzo la entidad viene funcionando conforme al manual de contratación, publicado en el mes de febrero</t>
  </si>
  <si>
    <t>La publicación del Manual de Contratación actualizado en el mes de febrero ayuda a mejorar la transparencia interna para todas las actividades de contratación, quedando como tarea pendiente de actualizar y publicar el manual de supervisión. Durante el mes de marzo, la AND pasó con éxito de la fase de planificación a la de implementación del manual de contratación.</t>
  </si>
  <si>
    <t>https://365and.sharepoint.com/:b:/r/sites/IntranetAND/Gestion%20Contractual/06%20MANUALES%20Y%20GU%C3%8DAS/CT.MN.01%20MANUAL%20DE%20CONTRATACIO%CC%81N%20V4.pdf?csf=1&amp;web=1&amp;e=F37nYC</t>
  </si>
  <si>
    <t>Transparencia, acceso a la información pública y lucha contra la corrupción</t>
  </si>
  <si>
    <t>Gestion Juridica</t>
  </si>
  <si>
    <t xml:space="preserve">Elaborar  y publicar informe de PQRSD (peticiones, quejas, reclamos, sugerencias y denuncias) atendidas a través de los diferentes canales dentro de la Agencia </t>
  </si>
  <si>
    <t xml:space="preserve">Informe de PQRSD atendidas elaborado y publicado </t>
  </si>
  <si>
    <t>Número de Informes de PQRSD</t>
  </si>
  <si>
    <t>Enero</t>
  </si>
  <si>
    <t>Durante el mes de enero se recepcionaron y respondieron a cabalidad las PQRSD (peticiones, quejas, reclamos, sugerencias y denuncias)</t>
  </si>
  <si>
    <t>Durante el mes de febrero se recepcionaron y respondieron a cabalidad las PQRSD (peticiones, quejas, reclamos, sugerencias y denuncias)</t>
  </si>
  <si>
    <t>Durante el mes de marzo se recepcionaron y respondieron a cabalidad las PQRSD (peticiones, quejas, reclamos, sugerencias y denuncias)</t>
  </si>
  <si>
    <t>Durante el primer trimestre del año en curso (enero, febrero y marzo), se evidencia un cumplimiento óptimo, logrando la recepción y respuesta a cabalidad de todas las PQRSD (peticiones, quejas, reclamos, sugerencias y denuncias)</t>
  </si>
  <si>
    <t>https://365and.sharepoint.com/:x:/r/sites/PL-PLANEACION/Documentos%20compartidos/Planeaci%C3%B3n/2026/PAI%20MIPG/Soportes/SJ/Fila%208/MATRIZ%20PQRSD%202026.xlsx?d=w7cdf1c40df404a4493f8f3f8efeb4aec&amp;csf=1&amp;web=1&amp;e=EdYQrr</t>
  </si>
  <si>
    <t>Gobierno Digital</t>
  </si>
  <si>
    <t>Seguridad y Privacidad de la información</t>
  </si>
  <si>
    <t>Actualizar e Implementar el Plan de Gestión de datos personales</t>
  </si>
  <si>
    <t>Plan de Gestión de datos personales implementado</t>
  </si>
  <si>
    <t>Nivel de implementación del Plan de Gestión</t>
  </si>
  <si>
    <t>Trimestral</t>
  </si>
  <si>
    <t>Porcentaje</t>
  </si>
  <si>
    <t>Subdirección Jurídica / Profesional Jurídica (Oficial de protección de datos)</t>
  </si>
  <si>
    <t>Durante el mes de enero se actualizó el Plan de Gestión de datos personales para la vigencia 2026</t>
  </si>
  <si>
    <t>Durante el mes de febrero se realizó el cronograma de seguimiento al Plan de Gestión de datos personales para la vigencia 2026</t>
  </si>
  <si>
    <t>Durante el mes de marzo la entidad viene funcionando conforme al cronograma de seguimiento al Plan de Gestión de datos personales para la vigencia 2026</t>
  </si>
  <si>
    <t>Durante el primer trimestre del año en curso se llevó a cabo la revisión integral y actualización del Plan de Gestión de Datos Personales para el ciclo 2026.Tras la actualización del plan, el mes de febrero se centró en realizar el cronograma de seguimiento al Plan de Gestión de Datos, y al cierre del primer trimestre la AND viene funcionando según ese cronograma.</t>
  </si>
  <si>
    <t>Fila 9</t>
  </si>
  <si>
    <t>Proceso Interno</t>
  </si>
  <si>
    <t>AVANCE  CUALITATIVO Iii TRIMESTRE</t>
  </si>
  <si>
    <t>AVANCE CUALITATIVO IV TRIMESTRE</t>
  </si>
  <si>
    <t>2.Desarrollos Digitales</t>
  </si>
  <si>
    <t>2. Aumentar el desarrollo de herramientas tecnológicas y/o proyectos de ciencia, tecnología e innovación que permitan fortalecer la prestación de los bienes y servicios que las entidades públicas ofrecen al ciudadano</t>
  </si>
  <si>
    <t>2, Desarrollar soluciones integrales de ciencia, innovación y tecnologías emergentes que fortalezcan la transformación digital del estado</t>
  </si>
  <si>
    <t>Gestión de proyectos de Ciencia, Tecnología e Innovación aplicada</t>
  </si>
  <si>
    <t>Desarrollar  las soluciones integrales de ciencia, innovación y tecnologías emergentes que fortalezcan a las entidades públicas en sus procesos de transformación digital a nivel nacional y territorial.</t>
  </si>
  <si>
    <t>Soluciones Desarrolladas</t>
  </si>
  <si>
    <t>Número de Soluciones Desarrolladas</t>
  </si>
  <si>
    <t>Subdirección de Desarrollo y SCD</t>
  </si>
  <si>
    <t xml:space="preserve">Durante el mes de enero se reporta un producto digital desarrollado con el FNA </t>
  </si>
  <si>
    <t>Durante el mes de febrero se está desarrollando un producto digital con el Ministerio de ciencia que se encuentra en el 20%</t>
  </si>
  <si>
    <t>Durante el mes de marzo se tienen los siguientes avances:                                                                                                                                                                                                                                                                                                           ICETEX: Se encuentra en la ETAPA 2: DESARROLLO, INTEGRACIÓN Y PRUEBAS APP avance 75%.                                                                                                                                                                                                                           ANSV: Se finalizo Etapa 2 – Diseño de la solución tecnológica.                                                                                                                                                                                                                                                                                                               FNA: Se realizaron despliegues de mejora en las aplicaciones Certificados Tributarios y Control Garantías</t>
  </si>
  <si>
    <t xml:space="preserve">Durante el primer trimestre, la Subdirección de Desarrollo y SCD ha consolidado proyectos estratégicos claves para el desarrollo, integración y despliegue con entidades del sector público, logrando avanzar en la transformación digital del estado </t>
  </si>
  <si>
    <t>Fila 6</t>
  </si>
  <si>
    <t>Subdirección de Desarrollo y Servicios Ciudadanos Digitales</t>
  </si>
  <si>
    <t>Durante el mes de enero se adelantaron mesas de trabajo para la revisión del documento de estandarización PMO</t>
  </si>
  <si>
    <t>Durante el mes de febrero se actualizo el documento modelo de estandarización PMO</t>
  </si>
  <si>
    <t>Durante el mes de marzo se creó el repositorio de documentos por proyecto de acuerdo con el modelo de estandarización PMO. Se inicia la elaboración de formatos para la elaboración de los documentos</t>
  </si>
  <si>
    <t>Durante el primer trimestre, el foco principal ha sido la estructuración y estandarización del documento modelo del PMO. Se ha logrado avanzar desde la fase de consenso técnico (mesas de trabajo) hacia la implementación de herramientas tangibles (repositorio y formatos).</t>
  </si>
  <si>
    <t>Fila 7</t>
  </si>
  <si>
    <t>Presentar los  informes mensual de seguimiento a los proyectos CTI aplicada</t>
  </si>
  <si>
    <t>Informe presentado</t>
  </si>
  <si>
    <t>Número de Informes presentados</t>
  </si>
  <si>
    <t>Durante el mes de enero se presentaron los informes derivados de cada proyecto de CTI al supervisor respectivo</t>
  </si>
  <si>
    <t>Durante el mes de febrero se presentaron los informes derivados de cada proyecto de CTI al supervisor respectivo</t>
  </si>
  <si>
    <t>Durante el mes de marzo se tienen los siguientes avances:  ICETEX:Informe supervisión  entregable 1
ANSV:Informe supervisión  entregable 1
FNA: Actualmente se encuentra en fase de construcción el informe del mes de marzo  referente al Contrato Derivado 001 del Contrato Marco FNA-011-2024, suscrito con el FNA</t>
  </si>
  <si>
    <t>Durante este primer trimestre la gestión se centró en la formalización, entrega y validación de los compromisos técnicos ante las supervisiones de los proyectos respectivos. En el caso específico del FNA, se destaca la transición hacia la ejecución del primer contrato derivado, lo que marca el inicio de la fase operativa</t>
  </si>
  <si>
    <t>Fila 8</t>
  </si>
  <si>
    <t>1. Servicio de asistencia técnica para la implementación de la Estrategia de Gobierno digital</t>
  </si>
  <si>
    <t>1. Implementar estrategias que faciliten el proceso de vinculación de las entidades públicas al Modelo de Servicios Ciudadanos Digitales en el marco de la transformación digital del estado</t>
  </si>
  <si>
    <t>1. Prestar los Servicios Ciudadanos Digitales Base cumpliendo estándares de seguridad, privacidad, acceso, neutralidad tecnológica y continuidad del servicio.</t>
  </si>
  <si>
    <t>Prestación de Servicios Ciudadanos Digitales</t>
  </si>
  <si>
    <t xml:space="preserve"> Poner en operación los evolutivos de Servicios Ciudadanos Digitales base </t>
  </si>
  <si>
    <t xml:space="preserve">Informe de evolutivos de Interoperabilidad, Carpeta Ciudadana Digital,  Autenticación Digital en operación </t>
  </si>
  <si>
    <t>Número de informes de evolutivos de SCD base en operación</t>
  </si>
  <si>
    <t xml:space="preserve">Subdirección de Desarrollo y Servicios Ciudadanos Digitales </t>
  </si>
  <si>
    <t>Durante el mes de enero se definieron los backlogs en el marco de los evolutivos de los tres servicios ciudadanos digitales base.</t>
  </si>
  <si>
    <t>Durante el mes de febrero se definieron los backlogs en el marco de los evolutivos de los tres servicios ciudadanos digitales base.</t>
  </si>
  <si>
    <t>Durante el mes de marzo, la actividad Desarrollar e implementar los evolutivos de autenticación digital y carpeta ciudadana digital para la prestación de los servicios ciudadanos digitales base” presenta avances conforme al plan de trabajo, destacándose la aprobación de horas y el inicio de actividades de análisis y desarrollo para los componentes de Autenticación Digital y Carpeta Ciudadana Digital, así como la ejecución de ciclos de pruebas y ajustes funcionales orientados a su implementación progresiva. Durante el periodo se realizó la consolidación de los backlogs correspondientes para las iniciativas como parte del ciclo de vida de software en su fase de análisis, logrando la aprobación de 120 horas asociadas a autenticación digital.</t>
  </si>
  <si>
    <t xml:space="preserve">El primer trimestre se caracteriza por la consolidación de la hoja de ruta (backlog) y se dio inicio formal al ciclo de vida de desarrollo de software. Hay una gestión exitosa de 120 horas de desarrollo específicamente para el componente de Autenticación Digital.  </t>
  </si>
  <si>
    <t xml:space="preserve"> Poner en operación los evolutivos de GOV.CO</t>
  </si>
  <si>
    <t xml:space="preserve">Informe de evolutivos de GOV.CO en operación </t>
  </si>
  <si>
    <t>Número de evolutivos de GOV.CO en operación</t>
  </si>
  <si>
    <t>Durante el mes de enero se definieron los backlogs en el marco de los evolutivos de GOV.CO.</t>
  </si>
  <si>
    <t>Durante el mes de febrero se definieron los backlogs en el marco de los evolutivos de GOV.CO.</t>
  </si>
  <si>
    <t>Se implementó el plan de trabajo para el acompañamiento y asistencia técnica a las entidades, orientado a su vinculación a los Servicios Ciudadanos Digitales, mediante actividades de orientación, seguimiento y apoyo en la adopción de los servicios base. Este proceso incluyó la integración de interoperabilidad, autenticación digital y Carpeta Ciudadana Digital, los cuales permiten el intercambio de información, la validación de identidad y el acceso a datos del ciudadano de manera segura como resultado, se fortaleció la articulación de las entidades con el ecosistema GOV.CO y la transformación digital del Estado.</t>
  </si>
  <si>
    <t>El primer trimestre cierra con un fortalecimiento de la articulación institucional dentro del ecosistema GOV.CO. El plan de trabajo para el acompañamiento y asistencia técnica a las entidades no solo resolverá barreras operativas, sino que acelera la transformación digital del Estado, promoviendo una articulación pública más integrada, transparente y centrada en el ciudadano.</t>
  </si>
  <si>
    <t>Fila 10</t>
  </si>
  <si>
    <t xml:space="preserve">Asistir técnicamente a las entidades para su integración a SCD y GOV.CO conforme a la priorización realizada por MinTIC </t>
  </si>
  <si>
    <t>Informe entidades asistidas técnicamente para su integración a SCD y GOV.CO</t>
  </si>
  <si>
    <t>Número de entidades asistidas técnicamente</t>
  </si>
  <si>
    <t>Durante el mes de enero se recibió solicitud de asistencia técnica vía correo electrónico por parte de cuatro entidades</t>
  </si>
  <si>
    <t>Durante el mes de febrero se recibió solicitud de asistencia técnica vía correo electrónico por parte de cuatro entidades</t>
  </si>
  <si>
    <t>Durante el mes de marzo se atendieron un total de 13 entidades a través de asistencias técnicas, sin embargo, a nivel trimestral el indicador presenta un cumplimiento de la meta programada para el primer trimestre, sin embargo, se adelantaron más asistencias técnicas aumentando el número de entidades asistidas a 31, evidenciando una cobertura uno a uno en el acompañamiento brindado para la integración de sus trámites y servicios al modelo de Servicios Ciudadanos Digitales y gov.co.</t>
  </si>
  <si>
    <t xml:space="preserve">Durante el primer trimestre, el proceso de asistencia técnica experimentó un incremento en su capacidad de respuesta. Mientras que los meses de enero y febrero se caracterizaron por una fase de recepción (con 4 solicitudes mensuales cada uno), el mes de marzo se incrementa al atender a 13 entidades. Sin embargo, se adelantaron más asistencias técnicas alcanzando un acumulado de 31 entidades asistidas. Esta gestión demuestra una alta eficiencia operativa. </t>
  </si>
  <si>
    <t>Fila 11</t>
  </si>
  <si>
    <t>Presentar el informe mensual de operación del ecosistema publico digital</t>
  </si>
  <si>
    <t>Informes de la operación del ecosistema público digital</t>
  </si>
  <si>
    <t>Número de Informes de la operación del ecosistema público digital</t>
  </si>
  <si>
    <t>Durante el mes de enero se presentó el informe de operación del ecosistema publico digital ante el MinTIC.</t>
  </si>
  <si>
    <t>Durante el mes de febrero se presentó el informe de operación del ecosistema publico digital ante elMinTIC, durante los primeros 5 días calendarios del mes</t>
  </si>
  <si>
    <t>Durante el mes de marzo se presentó el informe de operación del ecosistema publico digital ante el MinTIC, durante los primeros 5 días calendarios del mes</t>
  </si>
  <si>
    <t>Durante el primer trimestre se presentó el informe de operación del ecosistema publico digital ante el MinTIC, durante los primeros 5 días calendarios del mes</t>
  </si>
  <si>
    <t>Fila 12</t>
  </si>
  <si>
    <t>AVANCE CUALITATIVO IV Trimestre</t>
  </si>
  <si>
    <t>3. Consolidar un modelo financiero y de negocio permita lograr la autosostenibilidad y posicionamiento de la Agencia, generando valor para sus grupos de interés.</t>
  </si>
  <si>
    <t>Comunicación Estratégica</t>
  </si>
  <si>
    <t>Actualizar el Plan de Acción de Comunicaciones</t>
  </si>
  <si>
    <t xml:space="preserve"> Plan de Acción de Comunicaciones implementado</t>
  </si>
  <si>
    <t>Número de planes de acción actualizados</t>
  </si>
  <si>
    <t>Anual</t>
  </si>
  <si>
    <t>Dirección / Equipo de Comunicaciones</t>
  </si>
  <si>
    <t>Durante el mes de febrero se finaliza el proceso de actualización del Plan de Acción de Comunicaciones 2026</t>
  </si>
  <si>
    <t>https://365and-my.sharepoint.com/:f:/r/personal/comunicaciones_and_gov_co/Documents/COMUNICACIONES%20AND%202026/PLAN%20DE%20ACCI%C3%93N%20DE%20COMUNICACIONES%20AND%202026?csf=1&amp;web=1&amp;e=H2Sv26</t>
  </si>
  <si>
    <t xml:space="preserve"> Implementar el Plan de Acción de Comunicaciones</t>
  </si>
  <si>
    <t>Nivel de implementación del plan de acción</t>
  </si>
  <si>
    <t>Marzo</t>
  </si>
  <si>
    <t xml:space="preserve">Se inicia la elaboración del Plan de Acción de Comunicaciones AND 2026. </t>
  </si>
  <si>
    <t xml:space="preserve">Se culminó con la elaboración del Plan de Acción de Comunicaciones AND 2026 y se inició con la  implementación de las diversas acciones consignadas en este, como las siguientes:
- Se elaboró matriz de relación de los eventos en los que se participe durante 2026. 
- Se creó un repositorio digital para almacenar los contenidos realizados.
- Se realiza monitoreo constante en las Redes Sociales oficiales de la Agencia Nacional Digital. </t>
  </si>
  <si>
    <t>Durante el primer trimestre de 2026, el área de Comunicaciones avanzó de manera significativa en la planeación y ejecución de sus estrategias, iniciando en enero la formulación del Plan de Acción de Comunicaciones AND 2026, el cual fue finalizado en febrero y dio paso a la implementación de sus acciones, junto con la elaboración de la matriz de eventos 2026, la creación de un repositorio digital de contenidos y el monitoreo permanente de las redes sociales oficiales; en marzo se continuó con la ejecución de dicho plan mediante la actualización del repositorio, la presentación de una propuesta de actividades para el Nodo Sectorial TI, la mejora continua de la Sede Electrónica e Intranet, la producción de piezas gráficas sobre Seguridad Digital, la realización y publicación de una campaña de promoción institucional, el sostenimiento del monitoreo digital y la aplicación de la encuesta “Identificación de Información de Interés AND 2026”, consolidando así un trimestre enfocado en la organización estratégica, el fortalecimiento digital y la generación de contenidos clave para la visibilidad institucional.</t>
  </si>
  <si>
    <t>https://365and-my.sharepoint.com/:f:/r/personal/comunicaciones_and_gov_co/Documents/COMUNICACIONES%20AND%202026?csf=1&amp;web=1&amp;e=wRR23P</t>
  </si>
  <si>
    <t>Gestión del conocimiento y la innovación</t>
  </si>
  <si>
    <t>Direccionamiento Estratégico</t>
  </si>
  <si>
    <t>Actualizar e Implementar el Plan de trabajo de la Política de Gestión del conocimiento y la innovación de MIPG</t>
  </si>
  <si>
    <t>Plan de trabajo para el cumplimiento de la Política de Gestión del conocimiento y la innovación implementado</t>
  </si>
  <si>
    <t>Nivel de implementación del plan de trabajo</t>
  </si>
  <si>
    <t>La actividad inicia en marzo.</t>
  </si>
  <si>
    <t xml:space="preserve">Se elaboró el autodiagnóstico institucional y se formuló el Plan de Acción de Gestión del Conocimiento y la Innovación AND 2026, documento que establece las líneas estratégicas, acciones y mecanismos para fortalecer la gestión del conocimiento dentro de la Entidad. Este plan ya se encuentra finalizado y listo para ser presentado y aprobado por el Comité Institucional de Gestión y Desempeño.
</t>
  </si>
  <si>
    <t>Se elaboró el autodiagnóstico institucional y, a partir de sus resultados, se formuló el Plan de Acción de Gestión del Conocimiento y la Innovación AND 2026, documento que define las líneas estratégicas, acciones y mecanismos orientados a fortalecer la gestión del conocimiento dentro de la Entidad. Este plan se encuentra finalizado y listo para ser presentado y aprobado por el Comité Institucional de Gestión y Desempeño.</t>
  </si>
  <si>
    <t>https://365and.sharepoint.com/sites/PL-PLANEACION/Documentos%20compartidos/Forms/AllItems.aspx?id=%2Fsites%2FPL%2DPLANEACION%2FDocumentos%20compartidos%2FPlaneación%2F2026%2FPAI%20MIPG%2FSoportes%2FDirección&amp;viewid=a81f5759%2D5024%2D41dc%2Db9b3%2De0649d74a9c1&amp;p=true&amp;ct=1774396387241&amp;or=OWA%2DNT%2DMail&amp;cid=e4fc5ed9%2D4a10%2D820c%2D8461%2D1ee7eee846e3</t>
  </si>
  <si>
    <t>Planeación Estratégica</t>
  </si>
  <si>
    <t>Actualizar los instrumentos de planificación estratégica</t>
  </si>
  <si>
    <t>Número de Instrumentos Actualizados</t>
  </si>
  <si>
    <t xml:space="preserve">Durante el mes de enero se actualizó el Plan Anual de Adquisiciones - PAA vigencia 2026 </t>
  </si>
  <si>
    <t>https://365and.sharepoint.com/sites/PL-PLANEACION/Documentos%20compartidos/Forms/AllItems.aspx?id=%2Fsites%2FPL%2DPLANEACION%2FDocumentos%20compartidos%2FPlaneaci%C3%B3n%2F2026%2FInstrumentos%20de%20planeaci%C3%B3n%20%28formulaci%C3%B3n%20y%20seguimiento%29&amp;viewid=a81f5759%2D5024%2D41dc%2Db9b3%2De0649d74a9c1</t>
  </si>
  <si>
    <t>PEI,PAA,PAI MIPG reportados</t>
  </si>
  <si>
    <t>Nivel de avance de reporte de Instrumentos</t>
  </si>
  <si>
    <t>Se realiza el primer reporte trimestral para el PEI y para el PAI</t>
  </si>
  <si>
    <t>En el mes de marzo se realiza el primer reporte trimestral para el PEI y para el PAI</t>
  </si>
  <si>
    <t>Trimestre I</t>
  </si>
  <si>
    <t>Diseñar e implementar los tableros de control CMI.</t>
  </si>
  <si>
    <t>Cuadro de Mando Integral monitoreado</t>
  </si>
  <si>
    <t>Nivel de avance del monitoreo del CMI</t>
  </si>
  <si>
    <t>Se realizó la versión preliminar para la vigencia 2026 del Cuadro de mando Integral-  CMI con la finalidad de realizar mesas de trabajo con las áreas durante el mes de abril para revisar el avance del primer trimestre.</t>
  </si>
  <si>
    <t>Rendición de cuentas</t>
  </si>
  <si>
    <t>Gestión de Grupos de Interés</t>
  </si>
  <si>
    <t xml:space="preserve">Actualizar e Implementar el Programa de Transparencia y Ética Pública de la Agencia  </t>
  </si>
  <si>
    <t>Programa de Transparencia y Ética Pública elaborado e implementado</t>
  </si>
  <si>
    <t>Nivel de implementación del plan de acción del PTEP</t>
  </si>
  <si>
    <t>Durante el mes de enero se actualizó el Programa de Transparencia y Ética Pública de la Agencia  para la vigencia 2026</t>
  </si>
  <si>
    <t>Durante el mes de febrero se actualizó el cronograma o plan de acción del PTEP para la vigencia 2026</t>
  </si>
  <si>
    <t>Se elaboró el Plan de Acción del Programa de Transparencia y Ética Pública 2026, el cual consolida las acciones, responsables y mecanismos orientados a fortalecer la integridad y la transparencia institucional. Este plan ya fue presentado y aprobado por el Comité Institucional de Gestión y Desempeño, y se encuentra finalizado para avanzar a su fase de implementación.</t>
  </si>
  <si>
    <t>Se elaboró el Plan de Acción del Programa de Transparencia y Ética Pública 2026, en el cual se consolidan las acciones, responsables y mecanismos orientados a fortalecer la integridad y la transparencia institucional. Este plan ya fue presentado y aprobado por el Comité Institucional de Gestión y Desempeño, y se encuentra finalizado para avanzar a su fase de implementación.</t>
  </si>
  <si>
    <t>Gestión de TI</t>
  </si>
  <si>
    <t>Actualizar e Implementar el Plan Estratégico de Tecnologías de Información -PETI</t>
  </si>
  <si>
    <t>PETI  implementado</t>
  </si>
  <si>
    <t>Nivel de Implementación del PETI</t>
  </si>
  <si>
    <t>Dirección / Líder Gestión de TI</t>
  </si>
  <si>
    <t>Durante el mes de enero se actualizo  el Plan Estratégico de Tecnologías de Información -PETI para la vigencia 2026</t>
  </si>
  <si>
    <t>Durante el mes de marzo se revisaron los lineamientos generales del PETI para la elaboración del plan de acción vigencia 2026</t>
  </si>
  <si>
    <t xml:space="preserve">
En el mes de enero se actualizo el PETI, y durante los meses de febrero y marzo se vienen revisando los lineamientos generales del PETI para la elaboración del plan de acción vigencia 2026</t>
  </si>
  <si>
    <t>Fila 13</t>
  </si>
  <si>
    <t>Coordinar el proceso de diseño del Marco de referencia de Arquitectura Empresarial</t>
  </si>
  <si>
    <t>Nivel de implementación del MRAE</t>
  </si>
  <si>
    <t>El seguimiento inicia desde el mes de febrero</t>
  </si>
  <si>
    <t>Se viene coordinando junto con el equipo de trabajo de transformación digital, la completitud del diligenciamiento de los diferentes formularios de la fase 1 diagnostica</t>
  </si>
  <si>
    <t>Pendiente reporte - inicio del   proceso de diseño del Marco de referencia de Arquitectura Empresarial.</t>
  </si>
  <si>
    <t>Durante este trimestre, el foco principal ha sido el fortalecimiento de la base diagnóstica. Se ha mantenido una coordinación estrecha con el equipo de Transformación Digital con el objetivo de completar la fase diagnóstica a través del diligenciamiento de instrumentos de recolección de información de fuente primaria. Se espera dar inicio al proceso de diseño del Marco de referencia de Arquitectura Empresarial en los meses subsiguientes.</t>
  </si>
  <si>
    <t>Fila 14</t>
  </si>
  <si>
    <t>Control Interno</t>
  </si>
  <si>
    <t xml:space="preserve">Seguimiento, medición,  evaluación y control </t>
  </si>
  <si>
    <t>Dar continuidad a la implementación de la gestión del riesgo institucional (riesgos de gestión, corrupción y seguridad digital)</t>
  </si>
  <si>
    <t>Política de gestión del riesgo, guía de gestión del riesgo, controles y planes de tratamiento de riesgos implementados</t>
  </si>
  <si>
    <t>Dirección / Equipos de planeación, seguridad de la información y control interno</t>
  </si>
  <si>
    <t>El seguimiento es cuatrimestral se iniciara el reporte en mayo</t>
  </si>
  <si>
    <t>El seguimiento es cuatrimestral se iniciara el reporte en mayo,  sin embargo, durante el periodo se realizaron mesas de trabajo con las áreas responsables del reporte para socializar las acciones a reportar.</t>
  </si>
  <si>
    <t>Durante el trimestre se realizo la publicación de los riegos de procesos y corrupción en la plataforma SIGAND, además se realizaron mesas de trabajo con la áreas responsables con el fin de socializar las acciones a reportar.</t>
  </si>
  <si>
    <t>Fila 15</t>
  </si>
  <si>
    <t>Actualizar e Implementar el Sistema de Control Interno de acuerdo con la normatividad aplicable</t>
  </si>
  <si>
    <t>Sistema de Control Interno Implementado</t>
  </si>
  <si>
    <t>Nivel de implementación del Sistema de Control Interno</t>
  </si>
  <si>
    <t>Dirección / Equipo de Control Interno</t>
  </si>
  <si>
    <t>Se realizo el primer comité institucional de coordinación de control interno para socializar el programa anual de auditorías vigencia 2026</t>
  </si>
  <si>
    <t>Se realizaron mesas de trabajo con planeación para revisión de indicadores de MIPG, y reportes anuales de SIRECI de acuerdo a los plazos establecidos en la norma.</t>
  </si>
  <si>
    <t>Se realizó informe ante la Dirección nacional de Derechos de Autor para la verificación del uso legal de Software, según la Circular externa No. 027 de 2023</t>
  </si>
  <si>
    <t>Este trimestre cierra con una base sólida en términos de cumplimiento normativo y preventivo. Las mesas de trabajo con planeación para revisar indicadores de MIPG y reportes anuales de SIRECI hacia la ejecución, asegura que la entidad cuente con los mecanismos de supervisión necesarios para afrontar los retos de la vigencia 2026.</t>
  </si>
  <si>
    <t>https://and.gov.co/sites/default/files/2026-03/informe-software-legal-vigencia-2025.pdf</t>
  </si>
  <si>
    <t xml:space="preserve">Actualizar e Implementar el Plan de Seguridad y Privacidad de la Información </t>
  </si>
  <si>
    <t>Plan de trabajo de seguridad de la información implementado</t>
  </si>
  <si>
    <t>Dirección / Equipo de seguridad de la información/ Líder Gestión de TI</t>
  </si>
  <si>
    <t>Durante el mes de enero se actualizó  el Plan de Seguridad y Privacidad de la Información  para la vigencia 2026</t>
  </si>
  <si>
    <t>Se avanzo en el desarrollo de las actividades según el  Plan de Seguridad y Privacidad de la Información vigencia 2026</t>
  </si>
  <si>
    <t>El avance cualitativo del primer trimestre del año es positivo y proactivo. La entidad no solo cuenta con un plan actualizado, sino que ha demostrado capacidad de avance en el desarrollo de las actividades según el Plan de Seguridad y Privacidad de la Información lo cual establece una base madura para los retos de los trimestres venideros.</t>
  </si>
  <si>
    <t>Fila 17</t>
  </si>
  <si>
    <t> </t>
  </si>
  <si>
    <t>Gestión Administrativa</t>
  </si>
  <si>
    <t xml:space="preserve"> Implementar el Plan del Sistema de Gestión Ambiental</t>
  </si>
  <si>
    <t>Plan del Sistema de Gestión Ambiental implementado</t>
  </si>
  <si>
    <t>Nivel de implementación del plan</t>
  </si>
  <si>
    <t>La actividad inicia en febrero</t>
  </si>
  <si>
    <t>Se realizo una mesa de trabajo interinstitucional con la AND, para articular el Plan del Sistema de Gestión Ambiental</t>
  </si>
  <si>
    <t>Se han generado matrices para el  RAE (residuos de aparatos eléctricos y electrónicos ) y una matriz para diagnosticar el SGA</t>
  </si>
  <si>
    <t>Durante los meses de enero y febrero se realizó mesa de trabajo interinstitucional con la AND, para articular el Plan del Sistema de Gestión Ambiental. Y se generaron matrices para el RAE (residuos de aparatos eléctricos y electrónicos) y una matriz para diagnosticar el SGA</t>
  </si>
  <si>
    <t>Gestión Estratégica del Talento Humano</t>
  </si>
  <si>
    <t>Gestión del Talento Humano</t>
  </si>
  <si>
    <t xml:space="preserve">Actualizar e Implementar el Plan  Estratégico de Talento Humano </t>
  </si>
  <si>
    <t xml:space="preserve"> Plan Estratégico de Talento Humano implementado</t>
  </si>
  <si>
    <t>Nivel de Implementación del plan</t>
  </si>
  <si>
    <t>Subdirección Administrativa y Financiera / Profesional de Talento Humano</t>
  </si>
  <si>
    <t>Durante el mes de enero se actualizó el Plan Estratégico de Talento Humano para la vigencia 2026</t>
  </si>
  <si>
    <t>En  el mes de febrero se articuló con Cafam para la ejecución del plan de bienestar y capacitación</t>
  </si>
  <si>
    <t>En el mes de marzo se realizaron actividades de bienestar, para los colaboradores como spa día del hombre</t>
  </si>
  <si>
    <t xml:space="preserve">Durante el primer trimestre se realiza una gestión coherente que inició con la actualización del Plan Estratégico de Talento Humano, continuó con la articulación de alianzas claves con Cafam y finalizó con la ejecución de beneficios directos para los colaboradores </t>
  </si>
  <si>
    <t>https://365and-my.sharepoint.com/:x:/r/personal/talentohumano_and_gov_co/Documents/TALENTO%20HUMANO%20Y%20SST%202026/INDUCCIONES%20Y%20CAPACITACIONES%20%202026/FEBRERO/1.1Induccio%CC%81n%20y%20Re%20induccio%CC%81n%20Institucional%20AND%202026%20-%20Informe%20de%20asistencia%202-24-26%20(4).xlsx?d=w1d643179c1fd40bfb649a4115d238eb2&amp;csf=1&amp;web=1&amp;e=bK9V3t</t>
  </si>
  <si>
    <t>Actualizar e Implementar el Plan de Seguridad y Salud en el Trabajo (SST)</t>
  </si>
  <si>
    <t>Plan de seguridad y salud en el trabajo SST implementado</t>
  </si>
  <si>
    <t>Durante el mes de enero se actualizó el Plan de Seguridad y salud en el Trabajo SST para la vigencia 2026</t>
  </si>
  <si>
    <t>Se realizo la  reinducción sobre SST, ambiental y documental, se realizó articulación con ARL Positiva</t>
  </si>
  <si>
    <t>En el mes de marzo se están llevando a cabo las capacitaciones con ARL Positiva</t>
  </si>
  <si>
    <t>Al cierre de marzo de 2026, el avance cualitativo  es satisfactorio, habiendo cumplido con la actualización del SST y manteniendo la vigencia de las competencias del personal a través de la formación continua en alianza con la administradora de riesgo Positiva</t>
  </si>
  <si>
    <t>https://365and-my.sharepoint.com/:f:/r/personal/talentohumano_and_gov_co/Documents/TALENTO%20HUMANO%20Y%20SST%202026/VINCULACIONES%20PLANTA%202026?csf=1&amp;web=1&amp;e=S4KOQd</t>
  </si>
  <si>
    <t>Integridad</t>
  </si>
  <si>
    <t>Actualizar e implementar el Plan Institucional de Capacitaciones (PIC)</t>
  </si>
  <si>
    <t xml:space="preserve"> Plan Institucional de Capacitaciones (PIC) implementado</t>
  </si>
  <si>
    <t>Durante el mes de enero se actualizó el Plan Institucional de Capacitaciones (PIC) para la vigencia 2026</t>
  </si>
  <si>
    <t>Durante el mes de febrero se articuló con Cafam para la ejecución del plan de bienestar y capacitación</t>
  </si>
  <si>
    <t xml:space="preserve">Se realizaron solamente capacitaciones de SST, por falta de espacio o agenda con Cafam </t>
  </si>
  <si>
    <t>Durante el primer trimestre se actualizo el PIC vigencia 2026, se articuló con Cafam la ejecución del plan de bienestar y capacitación. No obstante, el trimestre cierra con un desafío en cuanto a la ejecución de capacitaciones solamente se realizó capacitación SST, supeditado a la disponibilidad de agenda de los aliados estratégicos</t>
  </si>
  <si>
    <t>https://365and-my.sharepoint.com/:f:/r/personal/talentohumano_and_gov_co/Documents/TALENTO%20HUMANO%20Y%20SST%202026/ACTIVIDADES%20DE%20BIENESTAR/MARZO?csf=1&amp;web=1&amp;e=3NdQwh</t>
  </si>
  <si>
    <t>Gestión Documental</t>
  </si>
  <si>
    <t xml:space="preserve">Gestión Documental </t>
  </si>
  <si>
    <t>Actualizar e implementar el Plan Institucional de Archivos (PINAR)</t>
  </si>
  <si>
    <t>Plan Institucional de Archivos (PINAR) implementado</t>
  </si>
  <si>
    <t xml:space="preserve">Subdirección Administrativa y Financiera / Profesional de Gestión Documental </t>
  </si>
  <si>
    <t>Durante el mes de enero se publicó en la página de la AND (Plan Institucional de Archivos PINAR) para la vigencia 2026</t>
  </si>
  <si>
    <t>Durante el mes de febrero se realizó capacitación e inducción en gestión documental dando cumplimiento al plan de capacitación. Se pasó para aprobación en planeación la guía para la elaboración de documentos y guía de aplicación de TRD y eliminación del instructivo del FUID, y se actualizaron historias laborales.</t>
  </si>
  <si>
    <t>Durante este trimestre, se consolidó la hoja de ruta institucional mediante la publicación del Plan Institucional de Archivos (PINAR) 2026 en la página de la AND. Esto asegura que la gestión documental esté alineada con los objetivos estratégicos de la vigencia actual. Se destaca el cumplimiento estricto del Plan de Capacitación, lo que fortalece la cultura organizacional y minimiza errores en la producción documental. El enfoque cualitativo destaca una transición exitosa hacia el uso de SharePoint.</t>
  </si>
  <si>
    <t>Gestión presupuestal y eficiencia del gasto público</t>
  </si>
  <si>
    <t>Gestión Financiera</t>
  </si>
  <si>
    <t>Actualizar y Publicar la información contable a través de los Estados Financieros de la Agencia</t>
  </si>
  <si>
    <t xml:space="preserve">Estados Financieros de la Agencia publicados en la página web </t>
  </si>
  <si>
    <t>Número de Estados Financieros publicados</t>
  </si>
  <si>
    <t>Subdirección Administrativa y Financiera / Contador</t>
  </si>
  <si>
    <t>Durante el mes de enero se realizó conciliación de saldos contables al cierre de vigencia 2025</t>
  </si>
  <si>
    <t>Durante el mes de febrero se realizó mesa de trabajo para revisar  conciliación de saldos contables al cierre de vigencia 2025</t>
  </si>
  <si>
    <t>Se publicarán los estados financieros con cierre de vigencia 2025, en la sede electrónica de la AND y la contaduría general de la nación.</t>
  </si>
  <si>
    <t xml:space="preserve">Durante el primer trimestre del año se centró primordialmente en las actividades de depuración, análisis y validación financiera ejecutadas tras la finalización del periodo fiscal anterior. Publicando los estados financieros con cierre de vigencia 2025 en la sede electrónica de la AND y la contaduría general de la nación. </t>
  </si>
  <si>
    <t>Actualizar e implementar el Plan de  bienestar</t>
  </si>
  <si>
    <t>Plan Institucional de bienestar implementado</t>
  </si>
  <si>
    <t>Durante el mes de enero se actualizó el Plan de Bienestar   para la vigencia 2026</t>
  </si>
  <si>
    <t>Durante el mes de febrero se articuló con Cafam para la ejecución del plan de bienestar y capacitación. Se está organizando una actividad de bienestar para los colaboradores de la AND</t>
  </si>
  <si>
    <t>En el mes de marzo se realizaron actividades de bienestar, para los colaboradores como spa y día del hombre</t>
  </si>
  <si>
    <t>ACTIVIDADES DE BIENESTAR</t>
  </si>
  <si>
    <t xml:space="preserve">Actualizar e Implementar el Plan de trabajo para la adopción de la estrategia de gestión de conflictos de interés </t>
  </si>
  <si>
    <t>Plan de trabajo para la adopción de la estrategia de gestión de conflictos de interés implementado</t>
  </si>
  <si>
    <t>Subdirección Administrativa y Financiera / Profesional de Talento Humano / Subdirección Jurídica</t>
  </si>
  <si>
    <t>Esta actividad inicia en marzo</t>
  </si>
  <si>
    <t>En marzo se coordinarán mesas de trabajo para actualizar el Plan Estratégico sobre la gestión de conflictos de interés para 2026.</t>
  </si>
  <si>
    <t>Estructuración de Proyectos</t>
  </si>
  <si>
    <t xml:space="preserve">Implementar una estrategia de fortalecimiento de la red de alianzas estratégicas </t>
  </si>
  <si>
    <t>Estrategia de fortalecimiento implementada</t>
  </si>
  <si>
    <t>Durante el periodo de enero se suscribieron cinco (5) nuevas alianzas estratégicas con aliados enfocados en ciberseguridad, infraestructura y soluciones audiovisuales, correspondientes a las siguientes empresas: Bulwark, UT Ecosistema Público Digital, CCD Ciberseguridad y Defensa, Masprod y Redcómputo Ltda.</t>
  </si>
  <si>
    <t>Se realizo acercamiento con el aliado estratégico Serenity Consulting Group</t>
  </si>
  <si>
    <t xml:space="preserve">Con el fin de continuar fortaleciendo las capacidades institucionales de la AND durante el periodo de reporte se avanzó en la solicitud de documentación precontractual para la formalización y suscripción de alianzas estratégicas con los aliados Serenity y Servicelab especializados en transformación digital y ciberseguridad.
Adicionalmente, se llevaron a cabo mesas de trabajo y espacios de articulación con el aliado Servinformación, con el fin de coordinar acciones conjuntas y estructurar la realización de un workshop presencial programado para el próximo 15 de abril, orientado al abordaje de estrategias  y tendencias  en temas de ciberseguridad.
</t>
  </si>
  <si>
    <t>Durante el primer trimestre, la AND ha logrado una diversificación significativa de su red de aliados. La formalización de cinco (5) nuevas alianzas en enero evidencian una buena gestión operativa de la entidad. La Ejecución de mesas de trabajo técnicas para alinear objetivos comunes y la estructuración del workshop presencial del 15 de abril es un espacio donde no solo se abordará tendencias en ciberseguridad, sino de posicionamiento de la institución.</t>
  </si>
  <si>
    <t>https://365and.sharepoint.com/:f:/r/sites/PL-PLANEACION/Documentos%20compartidos/Planeaci%C3%B3n/2026/PAI%20MIPG/Soportes/SSS/Fila%206?csf=1&amp;web=1&amp;e=uN3e70</t>
  </si>
  <si>
    <t>Fortalecimiento organizacional y simplificación de procesos</t>
  </si>
  <si>
    <t>Gestion de Negocios</t>
  </si>
  <si>
    <t>Actualizar e Implementar el Plan de Acción del modelo de negocio que permita lograr la autosostenibilidad y posicionamiento de la AND como referente en la transformación digital el país</t>
  </si>
  <si>
    <t>Nivel de Implementación del modelo</t>
  </si>
  <si>
    <t>Se realizaron mesas de trabajo para la socialización del plan de acción del modelo de negocio que permita lograr la autosostenibilidad y posicionamiento de la AND como referente en la transformación digital el país</t>
  </si>
  <si>
    <t>Se realizaron mesas de trabajo para la revisión del plan de acción del modelo de negocio que permita lograr la autosostenibilidad y posicionamiento de la AND como referente en la transformación digital el país.</t>
  </si>
  <si>
    <t>En este primer trimestre se consolidó la hoja de ruta para la autosostenibilidad de la AND mediante mesas de trabajo colaborativas. Este ejercicio no solo permitió la revisión y socialización del plan de acción, sino que alineó los esfuerzos internos para posicionar a la entidad como el referente nacional en transformación digital. La participación activa en la construcción de la estrategia de abordaje de clientes para la comercialización de los SCD ayuda a que el modelo de negocio se mantenga.</t>
  </si>
  <si>
    <t>https://365and.sharepoint.com/:x:/r/sites/PL-PLANEACION/_layouts/15/Doc.aspx?sourcedoc=%7B8D151567-016B-4E22-9A5A-F40307B5F9D5%7D&amp;file=Reporte%20al%20Plan%20de%20Accio%CC%81n%20Modelo%20de%20Negocio%20AND%20-%20I%20trimestre%202026.xlsx&amp;action=default&amp;mobileredirect=true</t>
  </si>
  <si>
    <t>Articulación de Servicios Ciudadanos Digitales</t>
  </si>
  <si>
    <t>Culminar el diseño e Implementar el modelo operativo-financiero que permita la autosostenibilidad de la AND</t>
  </si>
  <si>
    <t>Modelo Operativo Financiero implementado</t>
  </si>
  <si>
    <t>La actividad inicia en febrero.</t>
  </si>
  <si>
    <t>Durante el mes de febrero se elaboró el plan de trabajo y el cronograma de actividades para la coordinación y desarrollo de acciones orientadas a complementar y culminar la estructuración del modelo.</t>
  </si>
  <si>
    <t>Durante el mes de marzo el reporte se llevó a cabo en la revisión del modelo operativo de negocio, analizando sus principales componentes. Se avanzó en la construcción de la estrategia de abordaje de clientes para la comercialización de los SCD, así como en la identificación de aliados expertos para apoyar la venta de los SCD, de igual manera en la estructuración de un modelo financiero base para su venta. Lo anterior, en alineación con la visión estratégica, el enfoque comercial y las capacidades actuales de la entidad.</t>
  </si>
  <si>
    <t>El avance cualitativo destaca que febrero se destacó en la elaboración del plan de trabajo y el cronograma de actividades para la coordinación y desarrollo de acciones orientadas a complementar y culminar la estructuración del modelo. En marzo se llevó a cabo la revisión del modelo operativo de negocio, analizando sus principales componentes. Se avanzó en la construcción de la estrategia de abordaje de clientes para la comercialización de los SCD, así como en la identificación de aliados expertos para apoyar la venta de los SCD.</t>
  </si>
  <si>
    <t xml:space="preserve"> </t>
  </si>
  <si>
    <t>IND</t>
  </si>
  <si>
    <t>ID_IND</t>
  </si>
  <si>
    <t>PROCESOS</t>
  </si>
  <si>
    <t>NOMBRE DE INDICADOR</t>
  </si>
  <si>
    <t>MEDIDA INDICADOR</t>
  </si>
  <si>
    <t>UNIDAD DE MEDIDA</t>
  </si>
  <si>
    <t>META</t>
  </si>
  <si>
    <t>PERIODICIDAD</t>
  </si>
  <si>
    <t>SCDA01</t>
  </si>
  <si>
    <t>Nivel de Implementación</t>
  </si>
  <si>
    <t>CM01</t>
  </si>
  <si>
    <t xml:space="preserve"> Plan de Acción de Comunicaciones elaborado</t>
  </si>
  <si>
    <t>Documento elaborado</t>
  </si>
  <si>
    <t>Bimestral</t>
  </si>
  <si>
    <t>CM02</t>
  </si>
  <si>
    <t>Nivel de implementación</t>
  </si>
  <si>
    <t>DE01</t>
  </si>
  <si>
    <t>Plan de trabajo para la implementación de la Política de Gestión del conocimiento y la innovación implementado</t>
  </si>
  <si>
    <t>DE02</t>
  </si>
  <si>
    <t>PAI,PAA, Anteproyecto, POAI, MGMP,PAI</t>
  </si>
  <si>
    <t>Instrumentos Elaborados</t>
  </si>
  <si>
    <t>DE03</t>
  </si>
  <si>
    <t>Plan de trabajo para la implementaciòn deTablero de Control de la AND</t>
  </si>
  <si>
    <t>Avance del Plan de Trabajo</t>
  </si>
  <si>
    <t>DE04</t>
  </si>
  <si>
    <t>Presentar a Comité Directivo o Institucional Informe seguimiento Plan MIPG</t>
  </si>
  <si>
    <t>Informes presentados</t>
  </si>
  <si>
    <t>EP01</t>
  </si>
  <si>
    <t>Implementacion de Alianzas Estrategicas</t>
  </si>
  <si>
    <t xml:space="preserve">Nivel de Implementaciòn </t>
  </si>
  <si>
    <t>AD01</t>
  </si>
  <si>
    <t>CT01</t>
  </si>
  <si>
    <t>Actualizacion de Manuales</t>
  </si>
  <si>
    <t>GI01</t>
  </si>
  <si>
    <t>Programa de Transparencia y Ética Pública elaborado de la agencia  implementado</t>
  </si>
  <si>
    <t>GN01</t>
  </si>
  <si>
    <t>Plan de Acciòn Modelo de negocio Implementado AND</t>
  </si>
  <si>
    <t>CTI01</t>
  </si>
  <si>
    <t>CTI02</t>
  </si>
  <si>
    <t>Nivel de Implementaciòn</t>
  </si>
  <si>
    <t>CTI03</t>
  </si>
  <si>
    <t>Informe red de conformación de una red de alianzas implementado</t>
  </si>
  <si>
    <t>CTI04</t>
  </si>
  <si>
    <t>Informe Elaborado y Socializado</t>
  </si>
  <si>
    <t>TI01</t>
  </si>
  <si>
    <t>TI02</t>
  </si>
  <si>
    <t>Plan de implementación de  Arquitectura Empresarial implementado</t>
  </si>
  <si>
    <t>TH01</t>
  </si>
  <si>
    <t xml:space="preserve"> Modelo de Gestión de Talento Humano implementado</t>
  </si>
  <si>
    <t>TH02</t>
  </si>
  <si>
    <t>TH03</t>
  </si>
  <si>
    <t>Plan  Estratégico de Talento Humano (incluye capacitación, bienestar e incentivos y código de integridad) implementado</t>
  </si>
  <si>
    <t>TH04</t>
  </si>
  <si>
    <t>GD01</t>
  </si>
  <si>
    <t>FN01</t>
  </si>
  <si>
    <t>Estados Financieros</t>
  </si>
  <si>
    <t>JR01</t>
  </si>
  <si>
    <t>Informe</t>
  </si>
  <si>
    <t>JR02</t>
  </si>
  <si>
    <t>Plan de Trabajo Registro Unico de TIC</t>
  </si>
  <si>
    <t>SCDP01</t>
  </si>
  <si>
    <t>SCDP02</t>
  </si>
  <si>
    <t>SCDP03</t>
  </si>
  <si>
    <t>SCDP04</t>
  </si>
  <si>
    <t>Informes de la operación de los Servicios Ciudadanos Digitales y GOV.CO</t>
  </si>
  <si>
    <t>Número de informes de la operación de los Servicios Ciudadanos Digitales y GOV.CO elaborados</t>
  </si>
  <si>
    <t>SM01</t>
  </si>
  <si>
    <t>Informe de seguimiento a la implementacón de la gestión integral de riesgos</t>
  </si>
  <si>
    <t>SM02</t>
  </si>
  <si>
    <t>Plan de trabajo para la implementacón del sistema de control interno elaborado</t>
  </si>
  <si>
    <t>SM03</t>
  </si>
  <si>
    <t>SYPI01</t>
  </si>
  <si>
    <t>Plan de trabajo de seguridad de la información elaborado</t>
  </si>
  <si>
    <t>SYPI02</t>
  </si>
  <si>
    <t>SYPI03</t>
  </si>
  <si>
    <t>Plan de Gestión de datos personales elaborado</t>
  </si>
  <si>
    <t>SYPI04</t>
  </si>
  <si>
    <t>Durante el mes de abril se continuó con la construcción del documento y la elaboración de las matrices del RAE, así como con la definición y ajuste de los procedimientos correspondientes.</t>
  </si>
  <si>
    <t>Durante el mes de mayo se dio inicio a la implementación de las capacitaciones del Sistema de Gestión Ambiental, mediante jornadas de sensibilización sobre RAES y uso eficiente de la energía. La primera capacitación se realizó el jueves 21 de mayo.</t>
  </si>
  <si>
    <t>En el mes de abril, la AND articuló mesas de trabajo con aliados comerciales estratégicos para fortalecer el modelo de negocio, consolidar capacidades comerciales y estructurar oportunidades e iniciativas que se proyectan materializar en el próximo trimestre.</t>
  </si>
  <si>
    <t>En el mes de abril, la AND avanzó en una nueva línea de negocio para comercializar Servicios Ciudadanos Digitales a entidades públicas, fortaleciendo el plan de acción del modelo operativo-financiero y la articulación con aliados comerciales para potenciar capacidades y oportunidades de negocio.</t>
  </si>
  <si>
    <t>En el mes de abril, la AND avanzó en una nueva línea de negocio para comercializar Servicios Ciudadanos Digitales a entidades públicas, fortaleciendo el modelo operativo-financiero y la articulación con aliados comerciales para potenciar capacidades y oportunidades de negocio.</t>
  </si>
  <si>
    <t>Durante abril se elaboró el instructivo para la aplicación de las tablas de retención documental. El documento ya fue aprobado por Planeación y está pendiente de revisión por el área de Comunicaciones para su posterior publicación.</t>
  </si>
  <si>
    <t xml:space="preserve">Durante el mes de mayo, se inició la actualización integral de los inventarios documentales correspondientes a los archivos electrónicos del área jurídica. Este proceso busca optimizar la organización digital y garantizar la disponibilidad inmediata de la información legal. </t>
  </si>
  <si>
    <t xml:space="preserve">Durante el mes de mayo, se están desarrollando de manera exitosa las jornadas de capacitación en prevención y seguridad laboral, ejecutadas en alianza con la Administradora de Riesgos Laborales (ARL) Positiva. </t>
  </si>
  <si>
    <t>En abril festejamos a los compañeros que cumplieron años con una pequeña torta.</t>
  </si>
  <si>
    <t>En abril se coordinarán mesas de trabajo para actualizar el Plan Estratégico sobre la gestión de conflictos de interés para 2026.</t>
  </si>
  <si>
    <t>En mayo se coordinarán mesas de trabajo para actualizar el Plan Estratégico sobre la gestión de conflictos de interés para 2026.</t>
  </si>
  <si>
    <t>Durante el mes de abril la entidad viene funcionando conforme al manual de contratación, publicado en el mes de febrero</t>
  </si>
  <si>
    <t>Durante el mes de abril la entidad viene funcionando conforme al cronograma de seguimiento al Plan de Gestión de datos personales para la vigencia 2026</t>
  </si>
  <si>
    <t>En el mes de mayo se están adelanto las actividades de depuración de información financiera de cierre del mes de abril</t>
  </si>
  <si>
    <t>Durante abril, se estructuró el Plan de Acción de Gestión del Conocimiento y la Innovación AND 2026, tomando como base el autodiagnóstico institucional. El documento definitivo, que establece las estrategias y mecanismos para fortalecer el conocimiento de la Entidad, ya se encuentra a disposición del Comité Institucional de Gestión y Desempeño para su aprobación.</t>
  </si>
  <si>
    <t>En abril se realizaron mesas de trabajo sectoriales para evaluar el Cuadro de Mando Integral (CMI). El objetivo fue revisar los indicadores bajo cuatro criterios claves:                                                                                                                     Pertinencia: Validar su aplicabilidad y vigencia actual.                                          Alineación: Confirmar que midan el cumplimiento de los objetivos.                     Efectividad: Asegurar que las mediciones aporten valor real.                                     Optimización: Determinar si se mantienen, ajustan o sustituyen.</t>
  </si>
  <si>
    <t>En mayo, el 95 % de los indicadores del CMI se cumplieron adecuadamente y se reportaron a tiempo. Destacaron procesos clave como Direccionamiento Estratégico, TI, Seguridad de la Información, Control Interno y las gestiones Financiera, Jurídica, Administrativa, Documental y de Talento Humano.</t>
  </si>
  <si>
    <t>En el mes de abril se aprobó el Plan de Acción del Programa de Transparencia y Ética Pública 2026 por parte del Comité Institucional de Gestión y Desempeño. El documento consolida las acciones, responsables y mecanismos para fortalecer la integridad institucional, quedando listo para su implementación</t>
  </si>
  <si>
    <t>Durante el mes de abril, se continuó con la revisión de los lineamientos generales del Plan Estratégico de Tecnologías de la Información (PETI). Esto se realizó con el objetivo de consolidar el plan de acción definitivo para la vigencia 2026.</t>
  </si>
  <si>
    <t>Durante el mes de abril, se avanzó en el desarrollo de las actividades programadas en el Plan de Seguridad y Privacidad de la Información para la vigencia 2026.</t>
  </si>
  <si>
    <t>Durante el mes de mayo se adelantaron gestiones con diversos aliados estratégicos, orientadas a la identificación de nuevas oportunidades comerciales, el fortalecimiento del posicionamiento institucional y la promoción de los servicios y capacidades de la entidad.
En este contexto, se priorizaron acciones enfocadas en robustecer la articulación interinstitucional y en avanzar en la consolidación de posibles alianzas, así como en la definición de estrategias para la participación de la AND en ANDICOM 2026, principal evento de tecnología, innovación y transformación digital de América Latina.</t>
  </si>
  <si>
    <t>Durante el mes de mayo se dio inicio a la implementación del modelo de negocio para la comercialización de los Servicios Ciudadanos Digitales. En este contexto, se realizó el envío de oficios a las 32 gobernaciones del país.
Como resultado de esta gestión, se llevaron a cabo 12 reuniones de acercamiento durante el mes. Adicionalmente, se definió la realización de mesas de trabajo técnicas con las gobernaciones interesadas, con el propósito de estructurar y presentar propuestas alineadas con los Servicios Ciudadanos Digitales (SCD)..</t>
  </si>
  <si>
    <t>Durante el mes de abril se registran los siguientes avances en los proyectos:
•	ICETEX: Con corte al 25 de abril, el proyecto presenta un avance del 43,21%.
•	ANSV: Para el periodo reportado, se alcanza un avance del 37% en el desarrollo del proyecto.
•	FNA: En el Fondo Nacional del Ahorro se evidencian avances significativos en el desarrollo de las soluciones digitales, alcanzando un 82% en la implementación de la aplicación con WhatsApp y un 93% en la página web.</t>
  </si>
  <si>
    <t xml:space="preserve">Durante el mes de abril se avanzó en los procesos de acompañamiento para la integración de trámites al portal GOV.CO. En el marco de esta labor, se brindó apoyo a 47 entidades, se llevaron a cabo 38 reuniones técnicas y se realizaron 39 diagnósticos. Asimismo, en el contexto del Convenio 687 de 2026, actualmente nos encontramos a la espera de los ajustes por parte de las entidades, con el fin de continuar con los procesos de integración.
</t>
  </si>
  <si>
    <t>Durante el mes de abril se atendieron un total de 9 entidades a través de asistencias técnicas, evidenciando una cobertura uno a uno en el acompañamiento brindado para la integración de sus trámites y servicios al modelo de Servicios Ciudadanos Digitales y gov.co.</t>
  </si>
  <si>
    <t>Durante el mes de abril, se presentó ante el MinTIC el informe de operación correspondiente al ecosistema público digital.</t>
  </si>
  <si>
    <t>Durante mayo se consolidó la planificación operativa para la implementación de la fábrica de soluciones/software del Estado en el marco del convenio 687 de 2026. Se estructuró un portafolio de 10 proyectos enfocados en el fortalecimiento y modernización de los Servicios Ciudadanos Digitales, incluyendo iniciativas como X-Road, Mi Carpeta (web y móvil), Identidad Digital, Autenticación y Firma Electrónica, entre otros. Se asignaron 8.729 horas frente a las 8.000 previstas, lo que permitió activar frentes técnicos para dos diagnósticos aprobados, una nueva iniciativa de Identidad Digital y siete evolutivos de plataformas existentes. Esto fortalece la capacidad institucional para desarrollar soluciones digitales más seguras, interoperables, eficientes y centradas en la ciudadanía.</t>
  </si>
  <si>
    <t>En mayo se evidenció la continuidad operativa y disponibilidad de los Servicios Ciudadanos Digitales, con un fortalecimiento progresivo del ecosistema. Actualmente se registran 164 entidades en Interoperabilidad, 60 en Autenticación Digital y 125 en Carpeta Ciudadana Digital. Este avance consolida la infraestructura para integrar trámites y servicios del Estado, mejorar el intercambio de información entre entidades, fortalecer la identidad digital y ampliar el acceso ciudadano a documentos y servicios, aportando a la eficiencia, confianza y sostenibilidad del ecosistema público digital.</t>
  </si>
  <si>
    <t>En mayo se avanzó en la evolución de Mi Carpeta integrada a GOV.CO en web y móvil, mejorando la experiencia de usuario, la estabilidad técnica y la integración con Servicios Ciudadanos Digitales. En la versión web se realizaron actualizaciones del CDN, paquetes en producción y pruebas de integración SPA, además de progresos en arquitectura, patrones y diseño. También se aprobaron 390 horas para la primera fase del portal. En la app móvil se reforzaron la accesibilidad, la resiliencia y los endpoints, alcanzando un avance cercano al 80%. En general, se consolidó una base técnica más sólida para una experiencia digital más integrada y accesible.</t>
  </si>
  <si>
    <t>En mayo se consolidó la planificación para la implementación de la fábrica de software del Estado (Convenio 687 de 2026), estructurando un portafolio de 10 proyectos para fortalecer los Servicios Ciudadanos Digitales, como X-Road, Mi Carpeta, Identidad Digital, Firma Electrónica y otras plataformas. Se ejecutaron 8.729 horas de las 8.000 previstas, lo que permitió avanzar en diagnósticos, una nueva iniciativa de identidad digital y mejoras a plataformas existentes, fortaleciendo la capacidad institucional para soluciones digitales seguras e interoperables centradas en la ciudadanía.</t>
  </si>
  <si>
    <t>Durante el mes de Mayo se presentó el informe de operación del ecosistema publico digital ante el MinTIC.</t>
  </si>
  <si>
    <t>En el mes de abril El ICETEX presenta avances del 90 % en la etapa de desarrollo, integración y pruebas de la APP, y del 80 % en la etapa de producción, capacitación y cierre. La ANSV finalizó al 100 % el diseño de la solución tecnológica y avanza en un 65 % en la preparación del entorno tecnológico. Por su parte, el FNA logró optimizar su operación reduciendo la carga de requerimientos, manteniendo la estabilidad de los servicios y fortaleciendo las pruebas y el aseguramiento de calidad para mejorar la atención y validación de desarrollos.</t>
  </si>
  <si>
    <t>Durante el mes de abril se reporta el cumplimiento del indicador mediante la implementación de 154 integraciones de interoperabilidad, 65 mecanismos de autenticación digital y 143 integraciones en la Carpeta Ciudadana Digital. Estos resultados reflejan un avance significativo en la adopción de los Servicios Ciudadanos Digitales, así como en la integración de trámites dentro del ecosistema GOV.CO.</t>
  </si>
  <si>
    <t>Durante el mes de mayo se atendieron un total de 9 entidades a través de asistencias técnicas, evidenciando una cobertura uno a uno en el acompañamiento brindado para la integración de sus trámites y servicios al modelo de Servicios Ciudadanos Digitales y gov.co.</t>
  </si>
  <si>
    <t>Durante el mes de mayo no se realizaron actualizaciones a los instrumentos de planeación estratégica (Plan de Acción MIPG, PEI, PAA y Anteproyecto), debido a que no se presentaron requerimientos, modificaciones o ajustes para su actualización.</t>
  </si>
  <si>
    <t xml:space="preserve">Durante el mes de mayo se sigue con el seguimiento mensual al PAI  </t>
  </si>
  <si>
    <t>Amanda</t>
  </si>
  <si>
    <t>En abril se festejo el cumpleaños de los colaboradores de la AND.</t>
  </si>
  <si>
    <t>El día 07 de mayo se brindó un detalle a las madres que pertenecen a la Agencia Nacional Digital, con el apoyo de la caja de compensación Cafam. En esta actividad, se les entregó como obsequio unas galletas, como muestra de reconocimiento y agradecimiento por su importante labor.</t>
  </si>
  <si>
    <t>En abril, se realizaron  capacitaciones programadas junto a la ARL Positiva, logrando actualizar al personal en normatividad vigente y prevención de accidentes de trabajo.</t>
  </si>
  <si>
    <t>Durante el mes de abril, se encuentra en proceso de formalización el borrador de la propuesta, la cual será presentada para su respectiva evaluación y confirmación por parte del Comité de Arquitectura Empresarial.</t>
  </si>
  <si>
    <t>Durante el mes de mayo, se avanza en el proceso de formalización del borrador de la propuesta, la cual será presentada al Comité de Arquitectura Empresarial para su evaluación y posterior aprobación.</t>
  </si>
  <si>
    <t>Durante el mes de mayo se recepcionaron y respondieron a cabalidad las PQRSD (peticiones, quejas, reclamos, sugerencias y denuncias)</t>
  </si>
  <si>
    <t>Durante el mes de mayo la entidad viene funcionando conforme al manual de contratación, publicado en el mes de febrero</t>
  </si>
  <si>
    <t>Durante el mes de mayo la entidad viene funcionando conforme al cronograma de seguimiento al Plan de Gestión de datos personales para la vigencia 2026</t>
  </si>
  <si>
    <t>Durante el mes de junio la entidad viene funcionando conforme al manual de contratación, publicado en el mes de febrero</t>
  </si>
  <si>
    <t>Durante el mes de junio se recepcionaron y respondieron a cabalidad las PQRSD (peticiones, quejas, reclamos, sugerencias y denuncias)</t>
  </si>
  <si>
    <t>Durante el mes de junio la entidad viene funcionando conforme al cronograma de seguimiento al Plan de Gestión de datos personales para la vigencia 2026</t>
  </si>
  <si>
    <t>Durante el segundo trimestre (abril, mayo y junio), la entidad ha venido operando de manera continua y conforme a los lineamientos establecidos en el manual de contratación, el cual fue publicado en el mes de febrero.</t>
  </si>
  <si>
    <t>Durante el segundo trimestre del año, correspondiente a los meses de abril, mayo y junio, se llevó a cabo la recepción y atención oportuna de las PQRSD (peticiones, quejas, reclamos, sugerencias y denuncias).</t>
  </si>
  <si>
    <t>Durante el segundo trimestre de 2026 (abril, mayo y junio), la entidad ha venido desarrollando sus actividades de manera continua y conforme al cronograma establecido para el seguimiento del Plan de Gestión de Datos Personales de la vigencia 2026.</t>
  </si>
  <si>
    <t>AVANCE  CUALITATIVO IITRIMESTRE</t>
  </si>
  <si>
    <t>Durante el mes de junio se realizaron mesas de trabajo para la actualización de las Tablas de Retención Documental, con la participación de la Dirección, la Subdirección Administrativa y Financiera, y el área de Planeación. Asimismo, se llevó a cabo una mesa de trabajo con la Subdirección Jurídica para la actualización de los inventarios documentales electrónicos, en la cual se establecieron compromisos con cada una de las dependencias.</t>
  </si>
  <si>
    <t>Durante el segundo trimestre se fortaleció la gestión documental mediante la elaboración del instructivo para la aplicación de las Tablas de Retención Documental, aprobado por Planeación y pendiente de publicación; el inicio de la actualización integral de los inventarios documentales electrónicos del área jurídica, orientado a optimizar el acceso y organización de la información; y la realización de mesas de trabajo interdependencias para la actualización de las Tablas de Retención Documental y de los inventarios electrónicos, en las cuales se definieron compromisos para su implementación.</t>
  </si>
  <si>
    <t xml:space="preserve">Durante el mes de abril  se inicia con el seguimiento al segundo trimestre   al PAI  </t>
  </si>
  <si>
    <t>En el mes de junio  se realiza el segundo reporte trimestral para  el PAI</t>
  </si>
  <si>
    <t>Durante el segundo trimestre del año, se dio inicio en el mes de abril al seguimiento correspondiente al (PAI), estableciendo las bases para la evaluación del periodo. En el mes de mayo se continuó de manera sistemática con el seguimiento mensual, garantizando la revisión permanente del avance de las actividades y el cumplimiento de las metas establecidas. Finalmente, en el mes de junio se consolidó la información y se elaboró el segundo reporte trimestral del PAI.</t>
  </si>
  <si>
    <t>Durante el segundo trimestre se estructuró y comenzó la implementación del Sistema de Gestión Ambiental. En abril se elaboró el documento base, en mayo iniciaron las capacitaciones (con la primera jornada el 21 de mayo) y en junio se continuó la formación con enfoque en el ahorro de agua. Actualmente, el sistema está en revisión y validación por la dirección.</t>
  </si>
  <si>
    <t>Durante el mes de junio se continuó con las capacitaciones del Sistema de Gestión Ambiental, abordando el tema del ahorro y uso eficiente del agua. Adicionalmente, el documento del Sistema de Gestión Ambiental ya se encuentra en proceso de análisis por parte de la dirección.</t>
  </si>
  <si>
    <t>El 16 de junio se entregó un detalle a los padres que hacen parte de la Agencia Nacional Digital, con el apoyo de la caja de compensación Cafam. Durante esta actividad, recibieron como obsequio un juego de cartas y un helado, cortesía de las colaboradoras de la AND.</t>
  </si>
  <si>
    <t>Durante el segundo trimestre se realizaron actividades de bienestar en la Agencia Nacional Digital para fortalecer el clima laboral y el sentido de pertenencia. Se celebraron los cumpleaños del personal en abril y se hicieron reconocimientos en mayo y junio a las madres y padres de la entidad, con el apoyo de Cafam y la participación de los colaboradores, mediante la entrega de detalles simbólicos. Estas acciones promovieron la integración, la motivación y el bienestar de los empleados.</t>
  </si>
  <si>
    <t>Durante el mes de junio, se continúa dando cumplimiento a las jornadas de capacitación en prevención y seguridad laboral, las cuales se desarrollan en alianza con la Administradora de Riesgos Laborales (ARL) Positiva.</t>
  </si>
  <si>
    <t>Durante el segundo cuatrimestre se continuaron las capacitaciones en prevención y seguridad laboral en alianza con la ARL Positiva, actualizando al personal en la normativa vigente y la prevención de accidentes. Las actividades programadas se realizaron en abril, se avanzó en mayo y se mantuvieron en junio, consolidando el proceso de formación en seguridad y salud en el trabajo.</t>
  </si>
  <si>
    <t>Durante el mes de abril únicamente se llevaron a cabo capacitaciones en Seguridad y Salud en el Trabajo (SST), debido a limitaciones de espacio y a la falta de disponibilidad en la agenda con Cafam, lo que impidió la ejecución de otras actividades programadas.</t>
  </si>
  <si>
    <t>Durante el mes de mayo se impartió la capacitación correspondiente al Plan de Sensibilización e Inducción en Inteligencia Artificial, la cual se desarrolló en tres sesiones. Estas jornadas permitieron brindar a los participantes conocimientos básicos sobre el uso, alcance y beneficios de la inteligencia artificial, así como promover su adecuada implementación en los procesos institucionales.</t>
  </si>
  <si>
    <t>Durante el mes de junio se llevó a cabo la capacitación sobre prevención de riesgos psicosociales, dirigida a los colaboradores de la organización, con el objetivo de fortalecer el bienestar laboral, promover entornos de trabajo saludables y brindar herramientas para la identificación, manejo y mitigación de factores de riesgo que puedan afectar la salud mental y el desempeño de los trabajadores.</t>
  </si>
  <si>
    <t>Durante el segundo trimestre se realizaron actividades de formación para fortalecer competencias laborales y el bienestar organizacional. En abril solo hubo capacitaciones en SST por limitaciones logísticas; en mayo se desarrolló un plan de sensibilización en inteligencia artificial en tres sesiones; y en junio se llevó a cabo una capacitación en prevención de riesgos psicosociales enfocada en la salud mental y el entorno laboral.</t>
  </si>
  <si>
    <t>Se elaboró el informe de seguimiento correspondiente al primer cuatrimestre, el cual fue debidamente registrado en la plataforma de la Agencia Nacional Digital.</t>
  </si>
  <si>
    <t>Durante el segundo cuatrimestre, el seguimiento a riesgos se mantuvo conforme a la periodicidad establecida, generándose en el mes de mayo el informe correspondiente desde la tercera línea de defensa. Asimismo, se destaca la elaboración y registro oportuno del informe de seguimiento del primer cuatrimestre en la plataforma de la Agencia Nacional Digital, evidenciando cumplimiento en los procesos de monitoreo, control y reporte de riesgos institucionales.</t>
  </si>
  <si>
    <t>Mediante la plataforma de FURAG el 13 de abril de 2026 se finalizó el reporte de avance de la gestión en el formulario MIPG correspondiente al rol de Control Interno.</t>
  </si>
  <si>
    <t>En junio s e realizó el seguimiento al cumplimiento del reporte en SIGEP, conforme a lo establecido en la Ley 2013 de 2019. Asimismo, se llevó a cabo la actualización del Programa Anual de Auditorías.</t>
  </si>
  <si>
    <t>Durante el segundo trimestre de 2026, se avanzó en las funciones de Control Interno con la entrega del reporte FURAG en abril, la revisión de riesgos e indicadores junto al equipo de Planeación en mayo, y la elaboración de informes legales relacionados con MIPG, austeridad, transparencia y corrupción. En junio, se realizó el seguimiento al reporte en SIGEP y se actualizó el Programa Anual de Auditorías.</t>
  </si>
  <si>
    <t>Fila 16</t>
  </si>
  <si>
    <t>En junio se coordinarán mesas de trabajo para actualizar el Plan Estratégico sobre la gestión de conflictos de interés para 2026.</t>
  </si>
  <si>
    <t xml:space="preserve">Durante el segundo trimestre se vienen coordinando mesas de trabajo para actualizar el Plan Estratégico sobre la gestión de conflictos de interés para 2026. </t>
  </si>
  <si>
    <t>Durante el mes de mayo, se avanzó en el desarrollo de las actividades programadas en el Plan de Seguridad y Privacidad de la Información para la vigencia 2026.</t>
  </si>
  <si>
    <t>Durante el mes de junio, se avanzó en el desarrollo de las actividades programadas en el Plan de Seguridad y Privacidad de la Información para la vigencia 2026.</t>
  </si>
  <si>
    <t>Durante el segundo trimestre  se avanzó en el desarrollo de las actividades programadas en el Plan de Seguridad y Privacidad de la Información para la vigencia 2026.</t>
  </si>
  <si>
    <t>Se revisaron los lineamientos generales del PETI para la elaboración del plan de acción vigencia 2026</t>
  </si>
  <si>
    <t>Durante mayo, el área de Tecnologías de la Información ejecutó sus actividades según el Plan Estratégico (PETI), manteniendo la alineación con los objetivos institucionales, asegurando la continuidad operativa y avanzando en las metas e iniciativas planificadas.</t>
  </si>
  <si>
    <t>Durante junio, el área de Tecnologías de la Información ejecutó sus actividades según el Plan Estratégico (PETI), manteniendo la alineación con los objetivos institucionales, asegurando la continuidad operativa y avanzando en las metas e iniciativas planificadas.</t>
  </si>
  <si>
    <t>Durante el segundo trimestre , el área de TI ejecutó sus actividades conforme al PETI, manteniendo la alineación con los objetivos institucionales, garantizando la continuidad operativa y avanzando en las metas e iniciativas planificadas.</t>
  </si>
  <si>
    <t>Durante abril se avanzó en la implementación del Plan de Acción de Comunicaciones 2026 mediante la actualización del repositorio digital, la presentación de una propuesta para el Nodo Sectorial TI liderado por MinTIC y mejoras en la Sede Electrónica y la Intranet de la Agencia Nacional Digital. Además, se diseñaron piezas gráficas sobre Seguridad Digital, se mantuvo el monitoreo de redes sociales institucionales y se ejecutó una campaña de promoción de la AND en estos canales. Finalmente, se realizó la encuesta de Identificación de Información de Interés AND 2026.</t>
  </si>
  <si>
    <t>Durante mayo se avanzó en la implementación del Plan de Acción de Comunicaciones 2026 mediante la actualización del repositorio digital, la presentación de una propuesta para el Nodo Sectorial TI liderado por MinTIC y mejoras en la Sede Electrónica y la Intranet de la Agencia Nacional Digital. Además, se diseñaron piezas gráficas sobre Seguridad Digital, se mantuvo el monitoreo de redes sociales institucionales y se ejecutó una campaña de promoción de la AND en estos canales. Finalmente, se realizó la encuesta de Identificación de Información de Interés AND 2026.</t>
  </si>
  <si>
    <t>Durante el mes de mayo, el Plan de Acción del Programa de Transparencia y Ética Pública 2026 se ha venido ejecutando conforme a lo establecido en el documento aprobado por el Comité Institucional de Gestión y Desempeño.</t>
  </si>
  <si>
    <t>Durante el mes de junio se están adelantando las actividades de depuración de la información financiera correspondiente al cierre del mes de mayo. Asimismo, queda pendiente la realización del cierre trimestral, necesario para la presentación de los estados financieros del segundo trimestre.</t>
  </si>
  <si>
    <t>Durante el segundo trimestre de 2026 se realizaron actividades de depuración, análisis y validación de la información financiera. En abril se completaron procesos posteriores al cierre del primer trimestre y se enviaron los estados financieros para revisión. En mayo y junio se continuó con la depuración de la información de los cierres mensuales. Al finalizar el trimestre, aún estaba pendiente el cierre trimestral necesario para presentar los estados financieros del periodo.</t>
  </si>
  <si>
    <t>Durante el mes de junio se actualizaron tres (3) versiones del Plan Anual de Adquisiciones, en cumplimiento de las necesidades institucionales y de los ajustes requeridos en la planeación de la gestión contractual. Estas actualizaciones fueron presentadas y aprobadas en las respectivas sesiones del Comité Institucional de Gestión y Desempeño. Como evidencia de la gestión realizada, se anexan las actas y los soportes correspondientes a los tres comités en los que se efectuó la aprobación de las modificaciones.</t>
  </si>
  <si>
    <t>Durante el segundo trimestre se desarrollaron acciones para fortalecer la planeación institucional. En abril se actualizaron los instrumentos de planificación estratégica y se formuló el Anteproyecto Presupuestal 2027; en mayo no se realizaron ajustes por ausencia de requerimientos; y en junio se efectuaron tres actualizaciones al Plan Anual de Adquisiciones para atender necesidades institucionales y ajustes contractuales. Todas las modificaciones fueron presentadas y aprobadas por el Comité Institucional de Gestión y Desempeño, quedando registradas en las respectivas actas y soportes.</t>
  </si>
  <si>
    <t>Durante el mes de junio se realizó la solicitud formal a los responsables de los indicadores del Cuadro de Mando Integral (CMI) que deben reportar avances correspondientes al segundo trimestre de la vigencia, estableciendo como fecha límite de reporte el 29 de junio. Como soporte de esta gestión, se adjunta el correo electrónico mediante el cual se solicitó el diligenciamiento de la información y se compartió el enlace dispuesto para el reporte de avances. Una vez consolidada la información remitida por los responsables de los procesos, el 30 de junio se contará con el informe de resultados correspondiente al monitoreo del CMI, el cual permitirá evidenciar el nivel de avance reportado para el período evaluado.</t>
  </si>
  <si>
    <t>Durante el segundo trimestre se desarrollaron actividades para fortalecer y hacer seguimiento al Cuadro de Mando Integral (CMI). En abril se realizaron mesas de trabajo para evaluar la pertinencia y efectividad de los indicadores y determinar posibles ajustes. En mayo se alcanzó un cumplimiento oportuno del 95 % de los indicadores, con resultados destacados en procesos estratégicos, tecnológicos, de control y de apoyo institucional. En junio se solicitó a los responsables el reporte de avances del trimestre, con plazo hasta el 29 de junio, para consolidar la información y elaborar el informe que evidenciará el nivel de avance del CMI durante el período evaluado.</t>
  </si>
  <si>
    <t>Durante el mes de junio se está trabajando de manera conjunta con el área de Transformación Digital en el desarrollo de una herramienta tecnológica para la gestión de PQRSD. Asimismo, esta solución está siendo concebida bajo un modelo de servicio que, una vez finalizada su implementación, podrá ser ofrecida a entidades y clientes interesados, contribuyendo a la ampliación y fortalecimiento del portafolio de soluciones de la AND.</t>
  </si>
  <si>
    <t>Durante el segundo trimestre se avanzó en la formalización y consolidación del borrador de la propuesta, preparándola para su presentación ante el Comité de Arquitectura Empresarial con fines de evaluación y aprobación. Paralelamente, durante el mes de junio se inició un trabajo articulado con el área de Transformación Digital para el desarrollo de una herramienta tecnológica orientada a la gestión de PQRSD, concebida bajo un modelo de servicio que permitirá, una vez implementada, su oferta a entidades y clientes interesados, fortaleciendo y ampliando el portafolio de soluciones de la AND.</t>
  </si>
  <si>
    <t>Durante el mes de junio se desarrollaron gestiones de articulación y mesas de trabajo con aliados estratégicos clave para el fortalecimiento de la gestión comercial y la estructuración de nuevas oportunidades de negocio. Con ADA se avanzó en la coordinación de acciones relacionadas con el proyecto de la UPME, orientado al diseño e implementación de una plataforma modular para la gestión de incentivos tributarios y trámites energéticos. De igual manera, con AUROTECH se fortaleció la articulación para la identificación, evaluación y estructuración de oportunidades asociadas a iniciativas lideradas por el Ministerio del Trabajo y Colpensiones, con el propósito de consolidar posibles líneas de colaboración y desarrollo conjunto.</t>
  </si>
  <si>
    <t>Durante el mes de junio se culminó la estructuración y aprobación del cotizador para los Servicios Ciudadanos Digitales, herramienta clave para fortalecer la gestión comercial y la formulación de ofertas. Asimismo, se adelantaron 19 acercamientos comerciales y mesas de trabajo con clientes potenciales, orientados a la identificación de oportunidades de negocio y la promoción de la adopción de estos servicios. Como resultado de estas gestiones, se formularon y presentaron dos propuestas comerciales enfocadas en la implementación de los Servicios Ciudadanos Digitales.</t>
  </si>
  <si>
    <t>Durante el segundo  trimestre se fortaleció el modelo de negocio de la AND mediante la articulación con aliados estratégicos que apoyan el desarrollo comercial y la ejecución de iniciativas institucionales. En este contexto, se promovieron espacios de trabajo colaborativo para consolidar relaciones estratégicas, alinear capacidades, identificar nuevas oportunidades de negocio y fortalecer el posicionamiento de la entidad, así como su participación en escenarios de innovación y transformación digital.</t>
  </si>
  <si>
    <t>Durante el segundo trimestre se fortaleció el modelo de negocio mediante la estructuración de la comercialización directa de los Servicios Ciudadanos Digitales con entidades públicas, consolidando capacidades operativas, financieras y comerciales. Asimismo, se realizaron acciones de relacionamiento con las 32 gobernaciones y otras entidades públicas para identificar oportunidades de negocio y promover la adopción de los servicios. Como resultado, se completó y aprobó el cotizador de Servicios Ciudadanos Digitales, optimizando el proceso comercial y la elaboración de ofertas.</t>
  </si>
  <si>
    <t>Durante el segundo  trimestre se fortaleció el modelo de negocio mediante la creación de una nueva línea para la comercialización directa de los Servicios Ciudadanos Digitales con entidades públicas. Se realizaron acercamientos con las 32 gobernaciones y otras entidades, generando oportunidades comerciales y mesas de trabajo para promover la adopción de estos servicios. Además, se estructuró y aprobó el cotizador de Servicios Ciudadanos Digitales, optimizando el proceso comercial y la elaboración de ofertas.</t>
  </si>
  <si>
    <t>Durante el mes de junio se registraron los siguientes avances en los proyectos:
CETEX: El proyecto alcanzó un avance acumulado del 54,34%.
ANSV: El proyecto presenta un avance acumulado del 48%.
FNA: Durante el período reportado, el estado de avance por componente de aplicación es el siguiente:
Página Web: 100%
WhatsApp: 100%
Crédito Digital: 67,25%
Afiliaciones: 76%
SuperApp: 32%</t>
  </si>
  <si>
    <t>Durante el segundo trimestre se evidencian avances importantes en la ejecución de proyectos de transformación digital en varias entidades del sector público.
El ICETEX alcanzó un avance acumulado del 54,34%, mostrando progreso continuo en sus actividades. La ANSV llegó al 48%, reflejando una ejecución sostenida del plan de trabajo. En el FNA se destacan los mayores avances, con la finalización de componentes como la página web y WhatsApp (100% cada uno), y progresos en Crédito Digital (67,25%), Afiliaciones (76%) y SuperApp (32%). Además, se fortalecieron iniciativas estratégicas como la Fábrica de Software del Estado, con el desarrollo de proyectos orientados a servicios ciudadanos digitales e interoperabilidad.
En conjunto, los resultados muestran una consolidación de soluciones digitales, mayor capacidad institucional y avances significativos en la transformación digital del sector público durante el periodo.</t>
  </si>
  <si>
    <t>Durante el mes de junio se crean los formatos conforme a los requerimientos de los proyectos.</t>
  </si>
  <si>
    <t>Durante el segundo trimestre se desarrollaron actividades orientadas al fortalecimiento de la gestión documental de los proyectos: en abril se realizó la inducción metodológica para los profesionales documentadores; en mayo se actualizaron y crearon los repositorios de información para mejorar su gestión y soporte jurídico; y en junio se diseñaron y estructuraron los formatos requeridos según las necesidades de cada proyecto.</t>
  </si>
  <si>
    <t>En junio se registraron los siguientes avances:
ICETEX: el sistema se encuentra en fase de soporte posterior a la puesta en producción. Se avanzó en la consolidación del backlog de requerimientos, a partir de las solicitudes de las áreas funcionales.
ANSV: se realizó el análisis para definir un plan de choque orientado a acelerar la implementación del sistema.
FNA: se llevaron a cabo actividades de acompañamiento técnico, mesas de trabajo y validación de soluciones para atender requerimientos, incidentes y correctivos de manera oportuna, manteniendo la disponibilidad de las aplicaciones. Adicionalmente, se fortaleció el proceso de pruebas y certificación de desarrollos, mejorando la calidad de las soluciones y la evolución de los sistemas de información institucionales.</t>
  </si>
  <si>
    <t>Durante el segundo trimestre se evidenciaron avances significativos en la consolidación y maduración de las iniciativas tecnológicas institucionales: en abril, el ICETEX alcanzó un 90 % en desarrollo, integración y pruebas de la APP y un 80 % en producción, capacitación y cierre, mientras la ANSV completó al 100 % el diseño de la solución tecnológica y avanzó un 65 % en la preparación del entorno, y el FNA fortaleció la estabilidad operativa mediante la optimización de requerimientos, pruebas y aseguramiento de calidad; en mayo se estructuró la planificación de la fábrica de software del Estado bajo el convenio 687 de 2026, con un portafolio de 10 proyectos orientados a la modernización de los Servicios Ciudadanos Digitales, asignando 8.729 horas que habilitaron diagnósticos, una iniciativa de Identidad Digital y siete evolutivos para mejorar interoperabilidad, seguridad y eficiencia; y en junio se consolidó la fase de estabilización y mejora continua, con ICETEX en soporte postproducción y depuración de backlog, ANSV definiendo un plan de choque para acelerar la implementación, y FNA reforzando el acompañamiento técnico, la atención de incidentes y el fortalecimiento de pruebas y certificación de desarrollos, asegurando mayor calidad y disponibilidad de los servicios.</t>
  </si>
  <si>
    <t>Durante el mes de junio de 2026, se evidenció la continuidad operativa y disponibilidad de los componentes base de los Servicios Ciudadanos Digitales. A la fecha, se registran 164 entidades en Interoperabilidad, 68 en Autenticación Digital y 87 en Carpeta Ciudadana Digital, lo que refleja el fortalecimiento progresivo del ecosistema y la capacidad institucional para sostener servicios digitales esenciales, seguros e interoperables. Este avance contribuye a consolidar la infraestructura habilitante para la integración de trámites y servicios del Estado, facilitar el intercambio de información entre entidades, fortalecer la identidad digital de los usuarios y ampliar el acceso ciudadano a documentos y servicios mediante Carpeta Ciudadana Digital.</t>
  </si>
  <si>
    <t>Durante junio de 2026 se dio continuidad a la evolución del Portal Único del Estado Colombiano GOV.CO en articulación con los Servicios Ciudadanos Digitales, consolidando los avances funcionales y técnicos iniciados en mayo sobre Mi Carpeta y sus componentes integrados. En este periodo se avanzó en la integración de menú, con entrega en ambiente de preproducción el 10 de junio, así como en la revisión y verificación de las URLs de integración de los SPA. De igual manera, se adelantó la validación de accesos del servidor de desarrollo en los repositorios, la configuración del pipeline de integración continua y la ejecución de pruebas internas previas a la entrega y aprobación ante MinTIC. Estas actividades fortalecen la estabilidad técnica, la integración progresiva de componentes y la preparación de los evolutivos del portal, aportando a una experiencia digital más articulada, segura y centrada en el ciudadano.</t>
  </si>
  <si>
    <t>Durante el mes de junio de 2026, en el marco del Convenio Interadministrativo 687 de 2026, se dio cumplimiento al indicador de entidades asistidas técnicamente mediante el acompañamiento a 13 entidades, a través de 17 sesiones registradas en estado “Atendida”. Estas asistencias estuvieron orientadas al fortalecimiento técnico de los procesos asociados a los Servicios Ciudadanos Digitales, incluyendo actividades de acompañamiento, soporte técnico, revisión de servicios expuestos, renovación de certificados, validación de ambientes y actualización de componentes relacionados con la plataforma de interoperabilidad X-Road. Lo anterior evidencia una gestión técnica activa y articulada por parte de la AND, contribuyendo al avance de la vinculación, estabilización y operación de las entidades dentro del Ecosistema Público Digital.</t>
  </si>
  <si>
    <t>Durante el mes de Junio se presentó el informe de operación del ecosistema publico digital ante el MinTIC.</t>
  </si>
  <si>
    <t>Durante el segundo trimestre de 2026 se consolidó la implementación de los Servicios Ciudadanos Digitales, fortaleciendo la transformación digital del Estado mediante la operación continua de los servicios de Interoperabilidad, Autenticación Digital y Carpeta Ciudadana Digital. Al cierre del periodo, 164 entidades estaban integradas a Interoperabilidad, 68 a Autenticación Digital y 87 a Carpeta Ciudadana Digital, lo que evidencia el avance en la adopción de estos servicios y en la consolidación de un ecosistema digital seguro, interoperable y orientado a mejorar el acceso, el intercambio de información y la prestación de servicios a la ciudadanía.</t>
  </si>
  <si>
    <t>Durante el segundo trimestre de 2026 se dio continuidad al fortalecimiento del Portal Único del Estado Colombiano GOV.CO mediante el acompañamiento a las entidades para la integración de trámites y la evolución tecnológica y funcional de Mi Carpeta, en articulación con los Servicios Ciudadanos Digitales. Se brindó asistencia técnica a 47 entidades, se realizaron reuniones y diagnósticos para apoyar los procesos de integración, y se dio seguimiento a las entidades vinculadas al Convenio 687 de 2026. Paralelamente, se avanzó en la modernización de Mi Carpeta con mejoras en arquitectura, accesibilidad, estabilidad e interoperabilidad, tanto en su versión web como móvil. Asimismo, se consolidaron desarrollos funcionales y técnicos del portal, incluyendo la integración de componentes, configuración de ambientes y pruebas de validación, fortaleciendo la estabilidad de la plataforma y preparando nuevos evolutivos. En conjunto, estas acciones permitieron mejorar la integración, accesibilidad y eficiencia de los servicios digitales ofrecidos a la ciudadanía.</t>
  </si>
  <si>
    <t>Durante el segundo trimestre de 2026 se brindó asistencia técnica especializada a 31 entidades para apoyar la integración de sus trámites y servicios al modelo de Servicios Ciudadanos Digitales y la plataforma gov.co, mediante un esquema de acompañamiento personalizado. Se atendieron 9 entidades en abril, 9 en mayo y 13 en junio, estas últimas en el marco del Convenio Interadministrativo 687 de 2026, a través de 17 sesiones registradas como atendidas. Las acciones incluyeron soporte técnico, revisión de servicios, renovación de certificados digitales, validación de ambientes y actualización de componentes de interoperabilidad X-Road, fortaleciendo las capacidades institucionales y contribuyendo a la integración y estabilización de los servicios en el Ecosistema Público Digital.</t>
  </si>
  <si>
    <t>Durante el segundo trimestre se presentaron oportunamente los informes mensuales de operación del Ecosistema Público Digital al MinTIC correspondientes a abril, mayo y junio, garantizando el seguimiento a la operación, el cumplimiento de los requerimientos y la adecuada gestión y monitoreo de las actividades desarrolladas.</t>
  </si>
  <si>
    <t>Durante el mes de junio, el Plan de Acción del Programa de Transparencia y Ética Pública 2026 se ha venido ejecutando conforme a lo establecido en el documento aprobado por el Comité Institucional de Gestión y Desempeño.</t>
  </si>
  <si>
    <t>La actividad fue ejecutada en su totalidad, alcanzando un cumplimiento del 100 % durante el mes de marzo. Su desarrollo se realizó conforme a lo programado, cumpliendo los objetivos y las metas establecidas para el período, lo que contribuyó al avance satisfactorio de la ejecución del plan de trabajo.</t>
  </si>
  <si>
    <t>Durante junio se avanzó en la implementación del Plan de Acción de Comunicaciones 2026 mediante la actualización del repositorio digital, la presentación de una propuesta para el Nodo Sectorial TI liderado por MinTIC y mejoras en la Sede Electrónica y la Intranet de la Agencia Nacional Digital. Además, se diseñaron piezas gráficas sobre Seguridad Digital, se mantuvo el monitoreo de redes sociales institucionales y se ejecutó una campaña de promoción de la AND en estos canales. Finalmente, se realizó la encuesta de Identificación de Información de Interés AND 2026.</t>
  </si>
  <si>
    <t>Durante el segundo trimestre se avanzó en la implementación del Plan de Acción de Comunicaciones 2026 mediante la actualización del repositorio digital, la presentación de una propuesta para el Nodo Sectorial TI liderado por MinTIC y mejoras en la Sede Electrónica y la Intranet de la Agencia Nacional Digital. Además, se diseñaron piezas gráficas sobre Seguridad Digital, se mantuvo el monitoreo de redes sociales institucionales y se ejecutó una campaña de promoción de la AND en estos canales. Finalmente, se realizó la encuesta de Identificación de Información de Interés AND 2026.</t>
  </si>
  <si>
    <t>Durante el segundo trimestre el Plan de Acción del Programa de Transparencia y Ética Pública 2026 se ha venido ejecutando conforme a lo establecido en el documento aprobado por el Comité Institucional de Gestión y Desempeño.</t>
  </si>
  <si>
    <t>Política MIPG</t>
  </si>
  <si>
    <t xml:space="preserve">Nivel de Implementación de la estrategia </t>
  </si>
  <si>
    <t>Subdirección de Soluciones y Servicios</t>
  </si>
  <si>
    <t>Gestión de Negocios</t>
  </si>
  <si>
    <t>Plan de Acción Modelo de negocio Implementado</t>
  </si>
  <si>
    <t xml:space="preserve"> Se avanzó en análisis de entidades que cuentan con presupuesto especifico destinado a iniciativas de tecnología y la construcción de la estrategia de abordaje de clientes para la comercialización de los SCD, así como en la identificación de aliados expertos para apoyar la venta de los SCD, de igual manera en la estructuración de un modelo financiero base para su venta. </t>
  </si>
  <si>
    <t>Defensa Jurídica</t>
  </si>
  <si>
    <t>Gestión Contractual</t>
  </si>
  <si>
    <t>Gestión Jurídica</t>
  </si>
  <si>
    <t>Durante el mes de abril se recepcionaron y respondieron a cabalidad las PQRSD (peticiones, quejas, reclamos, sugerencias y denuncias)</t>
  </si>
  <si>
    <t>Actualizar e implementar el Modelo de Gestión de Proyectos con enfoque PMO</t>
  </si>
  <si>
    <t>Modelo de Gestión de Proyectos con enfoque PMO implementado</t>
  </si>
  <si>
    <t>Nivel de Implementación del Modelo de Gestión</t>
  </si>
  <si>
    <t xml:space="preserve">Durante el mes de abril se dio inducción del enfoque metodológico a los profesionales documentadores de cada proyecto.   </t>
  </si>
  <si>
    <t xml:space="preserve">Durante el mes de mayo se actualizan y crean todos los repositorios por proyecto para la gestión de proyectos y para el soporte jurídico  </t>
  </si>
  <si>
    <t>Durante el mes de enero se adelantó la actualización del Plan de Acción de comunicaciones  para la vigencia 2026</t>
  </si>
  <si>
    <t>La actividad se cumplió al 100% en el mes de marzo</t>
  </si>
  <si>
    <t>Entre los meses de enero y febrero se elaboró el Plan de Acción de comunicaciones para la vigencia 2026</t>
  </si>
  <si>
    <t>Se continúa con la implementación de las diversas acciones del Plan de Acción de Comunicaciones 2026, para esto: 
- Se alimentó el repositorio digital con los contenidos realizados desde Comunicaciones.
- Se presentó propuesta con actividades para realizar en el marco de la participación que desde la AND hacemos en el Nodo Sectorial TI, liderado por Min Tic.
- Se realizan mejoras y actualizaciones constantes en la Sede Electrónica e Intranet de la Agencia Nacional Digital.
- Se han realizado piezas gráficas con contenido relacionados a Seguridad Digital.
- Se continúa con el monitoreo constante en las Redes Sociales oficiales de la Agencia Nacional Digital. 
- Se diseñó y elaboró campaña comunicacional para promocionar a la AND, esta fue publicada en las Redes Sociales de la entidad. 
- Se realizó encuesta Identificación de Información de Interés AND 2026.</t>
  </si>
  <si>
    <t>Dirección/Planeación/Equipo de Comunicaciones</t>
  </si>
  <si>
    <t xml:space="preserve">Durante el mes de mayo, el Plan de Acción de Gestión del Conocimiento y la Innovación AND 2026 continúa a disposición del Comité Institucional de Gestión y Desempeño para su aprobación . </t>
  </si>
  <si>
    <t xml:space="preserve">Durante el mes de junio, el Plan de Acción de Gestión del Conocimiento y la Innovación AND 2026 continúa a disposición del Comité Institucional de Gestión y Desempeño para su aprobación . </t>
  </si>
  <si>
    <t xml:space="preserve">Durante el segundo trimestre el Plan de Acción de Gestión del Conocimiento y la Innovación AND 2026 continúa a disposición del Comité Institucional de Gestión y Desempeño para su aprobación . </t>
  </si>
  <si>
    <t>PEI,PAA, Anteproyecto, PAI MIPG actualizados</t>
  </si>
  <si>
    <t>Dirección/Planeación</t>
  </si>
  <si>
    <t>Durante el mes de febrero se actualizo los instrumentos de planificación estratégica Institucional - PEI para la vigencia 2026</t>
  </si>
  <si>
    <t>Durante el mes de marzo se adelantó el proceso de actualización del Plan de Acción Institucional y la formulación del Anteproyecto presupuestal 2027</t>
  </si>
  <si>
    <t>Entre los meses de enero, febrero y  marzo se actualizó los instrumentos planificación estratégica y a formulación del Anteproyecto presupuestal 2027</t>
  </si>
  <si>
    <t xml:space="preserve">Durante el mes de abril se actualizó los instrumentos de planificación estratégica y a formulación del Anteproyecto presupuestal 2027 </t>
  </si>
  <si>
    <t xml:space="preserve">Realizar seguimiento a los instrumentos de planificación estratégica </t>
  </si>
  <si>
    <t>Dirección/Planeación/TI</t>
  </si>
  <si>
    <t>Plan de acción para la Arquitectura Empresarial implementado</t>
  </si>
  <si>
    <t>Dirección/ Planeación</t>
  </si>
  <si>
    <t>Número de Informes de seguimiento a la implementación de la gestión integral de riesgos</t>
  </si>
  <si>
    <t>El seguimiento es cuatrimestral se iniciaría el reporte en mayo, sin embargo, durante el mes de febrero se publicaron los riesgos en SIGAND.</t>
  </si>
  <si>
    <t>El reporte del seguimiento a riesgos se realiza de manera cuatrimestral, por lo que en el mes de mayo se genera el informe correspondiente desde la tercera línea de defensa.</t>
  </si>
  <si>
    <t xml:space="preserve">En mayo se realizaron diferentes mesas de trabajo con el equipo de Planeación, con el fin de revisar desde la segunda y tercera línea de defensa los mapas de riesgos de gestión y corrupción, así como los indicadores. Así mismo, se generaron los informes de ley correspondientes al seguimiento a MIPG, Austeridad del gasto, al Programa de Transparencia y Ética Pública, Riesgos de corrupción e Indicadores. </t>
  </si>
  <si>
    <t xml:space="preserve">Se están desarrollando actividades  como  gestión de activos,  riesgos y datos personales </t>
  </si>
  <si>
    <t>Subdirección Administrativa y Financiera / Profesional de  Gestión Ambiental</t>
  </si>
  <si>
    <t xml:space="preserve">*Se diseño el modelo de documento electrónico a nivel general y contractual y 
*Se socializo ante las dependencias involucradas
*Se procedió a realizar la actualización de los documentos denominados "GUIA GESTION DE EXPEDIENTES ELECTRONICOS E HÍBRIDOS " y "INSTRUCTIVO PARA EL USO DE SHAREPOINT COMO REPOSITORIO DE DOCUMETAL"
*Se Actualizo el FUID 2026 De la Subdirección de Desarrollo y servicios Digitales
* Se elaboro la Tabla de Nombramiento para la Subdirección de Desarrollo y Servicios Digitales.
* Se elabora el documento denominado "INFORME EJECUTIVO DE AVANCE
ACTUALIZACIÓN DE TABLAS DE RETENCIÓN DOCUMENTAL (TRD) Y CUADRO DE CLASIFICACIÓN DOCUMENTAL (CCD).
</t>
  </si>
  <si>
    <t>En el mes de abril se realizaron actividades de depuración, análisis y validación financiera ejecutadas tras la finalización del 1° trimestre del año 2026. Se enviaron los Estados financieros del 1° trimestre para revisión y aprobación de la Revisoría Fiscal el día 13/05/2026, esto atendiendo al cronograma y lineamientos establecidos por la CGN mediante la resolución 261 de 2023. La AND presenta de manera trimestral los Estados Financieros.</t>
  </si>
  <si>
    <t xml:space="preserve">Durante el primer trimestre se realiza una gestión coherente que inició con la actualización del Plan de bienestar y capacitación, continuó con la articulación de alianzas claves con Cafam y finalizó con la ejecución de beneficios directos para los colaboradores </t>
  </si>
  <si>
    <t>PROGRAMACIÓN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</si>
</sst>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Aptos Narrow"/>
      <family val="2"/>
      <scheme val="minor"/>
    </font>
    <font>
      <sz val="11"/>
      <color theme="1"/>
      <name val="Aptos Narrow"/>
      <family val="2"/>
      <scheme val="minor"/>
    </font>
    <font>
      <b/>
      <sz val="11"/>
      <color theme="1"/>
      <name val="Verdana"/>
      <family val="2"/>
    </font>
    <font>
      <sz val="10"/>
      <color theme="1"/>
      <name val="Aptos Narrow"/>
      <family val="2"/>
      <scheme val="minor"/>
    </font>
    <font>
      <b/>
      <sz val="11"/>
      <name val="Verdana"/>
      <family val="2"/>
    </font>
    <font>
      <b/>
      <sz val="8"/>
      <name val="Montserrat"/>
      <family val="2"/>
    </font>
    <font>
      <sz val="11"/>
      <color rgb="FF000000"/>
      <name val="Aptos Narrow"/>
      <family val="2"/>
      <scheme val="minor"/>
    </font>
    <font>
      <sz val="10"/>
      <name val="Aptos Narrow"/>
      <family val="2"/>
      <scheme val="minor"/>
    </font>
    <font>
      <sz val="11"/>
      <color theme="1"/>
      <name val="Calibri"/>
      <family val="2"/>
    </font>
    <font>
      <b/>
      <sz val="11"/>
      <color rgb="FFFF0000"/>
      <name val="Aptos Narrow"/>
      <family val="2"/>
      <scheme val="minor"/>
    </font>
    <font>
      <u/>
      <sz val="11"/>
      <color theme="10"/>
      <name val="Aptos Narrow"/>
      <family val="2"/>
      <scheme val="minor"/>
    </font>
    <font>
      <sz val="8"/>
      <name val="Aptos Narrow"/>
      <family val="2"/>
      <scheme val="minor"/>
    </font>
    <font>
      <sz val="9"/>
      <color theme="1"/>
      <name val="Verdana"/>
      <family val="2"/>
    </font>
    <font>
      <sz val="9"/>
      <name val="Verdana"/>
      <family val="2"/>
    </font>
    <font>
      <sz val="9"/>
      <color rgb="FF000000"/>
      <name val="Verdana"/>
      <family val="2"/>
    </font>
    <font>
      <sz val="12"/>
      <color rgb="FF000000"/>
      <name val="Aptos"/>
      <family val="2"/>
      <charset val="1"/>
    </font>
    <font>
      <sz val="11"/>
      <color theme="1"/>
      <name val="Verdana"/>
      <family val="2"/>
    </font>
    <font>
      <sz val="10"/>
      <color theme="1"/>
      <name val="Verdana"/>
      <family val="2"/>
    </font>
    <font>
      <b/>
      <sz val="8"/>
      <name val="Verdana"/>
      <family val="2"/>
    </font>
    <font>
      <b/>
      <sz val="9"/>
      <color rgb="FF000000"/>
      <name val="Calibri"/>
      <family val="2"/>
    </font>
    <font>
      <sz val="9"/>
      <color rgb="FF000000"/>
      <name val="Calibri"/>
      <family val="2"/>
    </font>
    <font>
      <sz val="11"/>
      <name val="Aptos Narrow"/>
      <family val="2"/>
      <scheme val="minor"/>
    </font>
    <font>
      <b/>
      <sz val="11"/>
      <name val="Calibri"/>
      <family val="2"/>
    </font>
    <font>
      <sz val="11"/>
      <name val="Calibri"/>
      <family val="2"/>
    </font>
    <font>
      <u/>
      <sz val="11"/>
      <name val="Aptos Narrow"/>
      <family val="2"/>
      <scheme val="minor"/>
    </font>
    <font>
      <u/>
      <sz val="9"/>
      <color theme="10"/>
      <name val="Verdana"/>
      <family val="2"/>
    </font>
    <font>
      <b/>
      <sz val="11"/>
      <color theme="0"/>
      <name val="Verdana"/>
      <family val="2"/>
    </font>
    <font>
      <sz val="11"/>
      <name val="Aptos Narrow"/>
      <family val="2"/>
    </font>
    <font>
      <sz val="11"/>
      <color rgb="FF000000"/>
      <name val="Aptos Narrow"/>
      <family val="2"/>
    </font>
    <font>
      <sz val="11"/>
      <color rgb="FF000000"/>
      <name val="Aptos Narrow"/>
      <family val="1"/>
      <charset val="1"/>
    </font>
    <font>
      <sz val="12"/>
      <color theme="1"/>
      <name val="Aptos"/>
      <family val="1"/>
      <charset val="1"/>
    </font>
    <font>
      <b/>
      <sz val="14"/>
      <name val="Verdana"/>
      <family val="2"/>
    </font>
    <font>
      <sz val="11"/>
      <color rgb="FF0F1015"/>
      <name val="Canva Sans"/>
      <charset val="1"/>
    </font>
    <font>
      <u val="double"/>
      <sz val="11"/>
      <color theme="10"/>
      <name val="Aptos Narrow"/>
      <family val="2"/>
      <scheme val="minor"/>
    </font>
    <font>
      <sz val="11"/>
      <color rgb="FF000000"/>
      <name val="Aptos Narrow"/>
      <family val="2"/>
      <scheme val="minor"/>
    </font>
    <font>
      <sz val="11"/>
      <color rgb="FF0A0A0A"/>
      <name val="Aptos Narrow"/>
      <family val="2"/>
      <scheme val="minor"/>
    </font>
    <font>
      <sz val="11"/>
      <color rgb="FF0F1015"/>
      <name val="Aptos Narrow"/>
      <family val="2"/>
      <scheme val="minor"/>
    </font>
    <font>
      <sz val="11"/>
      <color theme="1"/>
      <name val="Aptos Narrow"/>
      <family val="2"/>
      <scheme val="minor"/>
    </font>
    <font>
      <sz val="12"/>
      <color rgb="FF0A0A0A"/>
      <name val="Aptos Narrow"/>
      <family val="2"/>
      <scheme val="minor"/>
    </font>
    <font>
      <sz val="11"/>
      <name val="Aptos Narrow"/>
      <family val="2"/>
      <scheme val="minor"/>
    </font>
  </fonts>
  <fills count="11">
    <fill>
      <patternFill patternType="none"/>
    </fill>
    <fill>
      <patternFill patternType="gray125"/>
    </fill>
    <fill>
      <patternFill patternType="solid">
        <fgColor theme="0"/>
        <bgColor indexed="64"/>
      </patternFill>
    </fill>
    <fill>
      <patternFill patternType="solid">
        <fgColor rgb="FFE9A145"/>
        <bgColor indexed="64"/>
      </patternFill>
    </fill>
    <fill>
      <patternFill patternType="solid">
        <fgColor rgb="FFF1C487"/>
        <bgColor indexed="64"/>
      </patternFill>
    </fill>
    <fill>
      <patternFill patternType="solid">
        <fgColor rgb="FFFBE5D6"/>
        <bgColor indexed="64"/>
      </patternFill>
    </fill>
    <fill>
      <patternFill patternType="solid">
        <fgColor rgb="FF4472C4"/>
        <bgColor indexed="64"/>
      </patternFill>
    </fill>
    <fill>
      <patternFill patternType="solid">
        <fgColor theme="9" tint="0.79998168889431442"/>
        <bgColor indexed="64"/>
      </patternFill>
    </fill>
    <fill>
      <patternFill patternType="solid">
        <fgColor theme="5" tint="-0.249977111117893"/>
        <bgColor indexed="64"/>
      </patternFill>
    </fill>
    <fill>
      <patternFill patternType="solid">
        <fgColor theme="0"/>
        <bgColor rgb="FF000000"/>
      </patternFill>
    </fill>
    <fill>
      <patternFill patternType="solid">
        <fgColor theme="7" tint="0.59999389629810485"/>
        <bgColor indexed="64"/>
      </patternFill>
    </fill>
  </fills>
  <borders count="25">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medium">
        <color auto="1"/>
      </top>
      <bottom style="thin">
        <color theme="4" tint="0.39997558519241921"/>
      </bottom>
      <diagonal/>
    </border>
    <border>
      <left style="thin">
        <color auto="1"/>
      </left>
      <right style="thin">
        <color auto="1"/>
      </right>
      <top style="medium">
        <color auto="1"/>
      </top>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style="thin">
        <color rgb="FF000000"/>
      </left>
      <right style="thin">
        <color rgb="FF000000"/>
      </right>
      <top/>
      <bottom style="thin">
        <color rgb="FF000000"/>
      </bottom>
      <diagonal/>
    </border>
    <border>
      <left/>
      <right/>
      <top/>
      <bottom style="medium">
        <color auto="1"/>
      </bottom>
      <diagonal/>
    </border>
    <border>
      <left/>
      <right style="thin">
        <color auto="1"/>
      </right>
      <top/>
      <bottom style="medium">
        <color auto="1"/>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auto="1"/>
      </left>
      <right/>
      <top/>
      <bottom style="thin">
        <color auto="1"/>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dashed">
        <color theme="9" tint="-0.24994659260841701"/>
      </left>
      <right style="dashed">
        <color theme="9" tint="-0.24994659260841701"/>
      </right>
      <top style="dashed">
        <color theme="9" tint="-0.24994659260841701"/>
      </top>
      <bottom style="dashed">
        <color theme="9" tint="-0.24994659260841701"/>
      </bottom>
      <diagonal/>
    </border>
  </borders>
  <cellStyleXfs count="4">
    <xf numFmtId="0" fontId="0" fillId="0" borderId="0"/>
    <xf numFmtId="9" fontId="1"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cellStyleXfs>
  <cellXfs count="328">
    <xf numFmtId="0" fontId="0" fillId="0" borderId="0" xfId="0"/>
    <xf numFmtId="0" fontId="3" fillId="2" borderId="0" xfId="0" applyFont="1" applyFill="1" applyAlignment="1">
      <alignment vertical="center" wrapText="1"/>
    </xf>
    <xf numFmtId="0" fontId="3" fillId="2" borderId="0" xfId="0" applyFont="1" applyFill="1" applyAlignment="1">
      <alignment horizontal="center" vertical="center" wrapText="1"/>
    </xf>
    <xf numFmtId="0" fontId="0" fillId="0" borderId="0" xfId="0" applyAlignment="1">
      <alignment horizontal="center" vertical="center" wrapText="1"/>
    </xf>
    <xf numFmtId="0" fontId="3" fillId="2" borderId="0" xfId="0" applyFont="1" applyFill="1" applyAlignment="1">
      <alignment horizontal="left" vertical="center" wrapText="1"/>
    </xf>
    <xf numFmtId="0" fontId="0" fillId="0" borderId="0" xfId="0" applyAlignment="1">
      <alignment wrapText="1"/>
    </xf>
    <xf numFmtId="0" fontId="5" fillId="3" borderId="5"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6" xfId="0" applyFont="1" applyFill="1" applyBorder="1" applyAlignment="1" applyProtection="1">
      <alignment horizontal="center" vertical="center" wrapText="1"/>
      <protection locked="0"/>
    </xf>
    <xf numFmtId="0" fontId="5" fillId="5" borderId="8" xfId="0" applyFont="1" applyFill="1" applyBorder="1" applyAlignment="1">
      <alignment horizontal="center" vertical="center" wrapText="1"/>
    </xf>
    <xf numFmtId="0" fontId="5" fillId="5" borderId="8" xfId="0" applyFont="1" applyFill="1" applyBorder="1" applyAlignment="1" applyProtection="1">
      <alignment horizontal="center" vertical="center" wrapText="1"/>
      <protection locked="0"/>
    </xf>
    <xf numFmtId="0" fontId="0" fillId="0" borderId="8" xfId="0" applyBorder="1" applyAlignment="1">
      <alignment horizontal="center" vertical="center"/>
    </xf>
    <xf numFmtId="0" fontId="3" fillId="2" borderId="8" xfId="0" applyFont="1" applyFill="1" applyBorder="1" applyAlignment="1">
      <alignment horizontal="center" vertical="center" wrapText="1"/>
    </xf>
    <xf numFmtId="0" fontId="7" fillId="0" borderId="8" xfId="0" applyFont="1" applyBorder="1" applyAlignment="1">
      <alignment horizontal="center" vertical="center" wrapText="1"/>
    </xf>
    <xf numFmtId="0" fontId="3" fillId="0" borderId="8" xfId="0" applyFont="1" applyBorder="1" applyAlignment="1">
      <alignment horizontal="center" vertical="center" wrapText="1"/>
    </xf>
    <xf numFmtId="9" fontId="3" fillId="2" borderId="8" xfId="0" applyNumberFormat="1" applyFont="1" applyFill="1" applyBorder="1" applyAlignment="1">
      <alignment horizontal="center" vertical="center" wrapText="1"/>
    </xf>
    <xf numFmtId="0" fontId="7" fillId="2" borderId="8" xfId="0" applyFont="1" applyFill="1" applyBorder="1" applyAlignment="1">
      <alignment horizontal="center" vertical="center" wrapText="1"/>
    </xf>
    <xf numFmtId="9" fontId="7" fillId="2" borderId="8" xfId="0" applyNumberFormat="1" applyFont="1" applyFill="1" applyBorder="1" applyAlignment="1">
      <alignment horizontal="center" vertical="center" wrapText="1"/>
    </xf>
    <xf numFmtId="1" fontId="3" fillId="0" borderId="8" xfId="0" applyNumberFormat="1" applyFont="1" applyBorder="1" applyAlignment="1">
      <alignment horizontal="center" vertical="center" wrapText="1"/>
    </xf>
    <xf numFmtId="0" fontId="3" fillId="2" borderId="8" xfId="0" applyFont="1" applyFill="1" applyBorder="1" applyAlignment="1">
      <alignment horizontal="center" vertical="center"/>
    </xf>
    <xf numFmtId="0" fontId="5" fillId="3" borderId="4" xfId="0" applyFont="1" applyFill="1" applyBorder="1" applyAlignment="1">
      <alignment horizontal="center" vertical="center" wrapText="1"/>
    </xf>
    <xf numFmtId="0" fontId="4" fillId="3" borderId="0" xfId="0" applyFont="1" applyFill="1" applyAlignment="1">
      <alignment horizontal="center" wrapText="1"/>
    </xf>
    <xf numFmtId="1" fontId="3" fillId="2" borderId="8" xfId="0" applyNumberFormat="1" applyFont="1" applyFill="1" applyBorder="1" applyAlignment="1">
      <alignment horizontal="center" vertical="center" wrapText="1"/>
    </xf>
    <xf numFmtId="0" fontId="12" fillId="0" borderId="0" xfId="0" applyFont="1" applyAlignment="1">
      <alignment horizontal="center" vertical="center" wrapText="1"/>
    </xf>
    <xf numFmtId="0" fontId="13" fillId="0" borderId="0" xfId="0" applyFont="1" applyAlignment="1">
      <alignment horizontal="center" vertical="center" wrapText="1"/>
    </xf>
    <xf numFmtId="0" fontId="12" fillId="0" borderId="0" xfId="0" applyFont="1" applyAlignment="1">
      <alignment horizontal="center" vertical="center"/>
    </xf>
    <xf numFmtId="9" fontId="0" fillId="0" borderId="0" xfId="1" applyFont="1" applyFill="1" applyBorder="1"/>
    <xf numFmtId="0" fontId="16" fillId="0" borderId="0" xfId="0" applyFont="1"/>
    <xf numFmtId="0" fontId="17" fillId="2" borderId="0" xfId="0" applyFont="1" applyFill="1" applyAlignment="1">
      <alignment vertical="center" wrapText="1"/>
    </xf>
    <xf numFmtId="0" fontId="17" fillId="2" borderId="0" xfId="0" applyFont="1" applyFill="1" applyAlignment="1">
      <alignment horizontal="center" vertical="center" wrapText="1"/>
    </xf>
    <xf numFmtId="0" fontId="16" fillId="0" borderId="0" xfId="0" applyFont="1" applyAlignment="1">
      <alignment horizontal="center" vertical="center" wrapText="1"/>
    </xf>
    <xf numFmtId="0" fontId="17" fillId="2" borderId="0" xfId="0" applyFont="1" applyFill="1" applyAlignment="1">
      <alignment horizontal="left" vertical="center" wrapText="1"/>
    </xf>
    <xf numFmtId="0" fontId="16" fillId="0" borderId="0" xfId="0" applyFont="1" applyAlignment="1">
      <alignment wrapText="1"/>
    </xf>
    <xf numFmtId="0" fontId="18" fillId="3" borderId="5" xfId="0" applyFont="1" applyFill="1" applyBorder="1" applyAlignment="1">
      <alignment horizontal="center" vertical="center" wrapText="1"/>
    </xf>
    <xf numFmtId="0" fontId="18" fillId="4" borderId="5" xfId="0" applyFont="1" applyFill="1" applyBorder="1" applyAlignment="1">
      <alignment horizontal="center" vertical="center" wrapText="1"/>
    </xf>
    <xf numFmtId="0" fontId="18" fillId="5" borderId="6" xfId="0" applyFont="1" applyFill="1" applyBorder="1" applyAlignment="1">
      <alignment horizontal="center" vertical="center" wrapText="1"/>
    </xf>
    <xf numFmtId="0" fontId="18" fillId="5" borderId="7" xfId="0" applyFont="1" applyFill="1" applyBorder="1" applyAlignment="1">
      <alignment horizontal="center" vertical="center" wrapText="1"/>
    </xf>
    <xf numFmtId="0" fontId="18" fillId="5" borderId="6" xfId="0" applyFont="1" applyFill="1" applyBorder="1" applyAlignment="1" applyProtection="1">
      <alignment horizontal="center" vertical="center" wrapText="1"/>
      <protection locked="0"/>
    </xf>
    <xf numFmtId="0" fontId="18" fillId="5" borderId="8" xfId="0" applyFont="1" applyFill="1" applyBorder="1" applyAlignment="1">
      <alignment horizontal="center" vertical="center" wrapText="1"/>
    </xf>
    <xf numFmtId="0" fontId="18" fillId="5" borderId="8" xfId="0" applyFont="1" applyFill="1" applyBorder="1" applyAlignment="1" applyProtection="1">
      <alignment horizontal="center" vertical="center" wrapText="1"/>
      <protection locked="0"/>
    </xf>
    <xf numFmtId="0" fontId="19" fillId="6" borderId="8" xfId="0" applyFont="1" applyFill="1" applyBorder="1" applyAlignment="1">
      <alignment horizontal="center" vertical="center"/>
    </xf>
    <xf numFmtId="0" fontId="19" fillId="6" borderId="8" xfId="0" applyFont="1" applyFill="1" applyBorder="1" applyAlignment="1">
      <alignment horizontal="center" vertical="center" wrapText="1"/>
    </xf>
    <xf numFmtId="0" fontId="20" fillId="0" borderId="8" xfId="0" applyFont="1" applyBorder="1" applyAlignment="1">
      <alignment horizontal="center" vertical="center" wrapText="1"/>
    </xf>
    <xf numFmtId="9" fontId="7" fillId="0" borderId="8" xfId="1" applyFont="1" applyFill="1" applyBorder="1" applyAlignment="1">
      <alignment horizontal="center" vertical="center" wrapText="1"/>
    </xf>
    <xf numFmtId="9" fontId="3" fillId="2" borderId="8" xfId="1" applyFont="1" applyFill="1" applyBorder="1" applyAlignment="1">
      <alignment horizontal="center" vertical="center" wrapText="1"/>
    </xf>
    <xf numFmtId="9" fontId="3" fillId="0" borderId="8" xfId="1" applyFont="1" applyFill="1" applyBorder="1" applyAlignment="1">
      <alignment horizontal="center" vertical="center"/>
    </xf>
    <xf numFmtId="1" fontId="7" fillId="2" borderId="8" xfId="0" applyNumberFormat="1" applyFont="1" applyFill="1" applyBorder="1" applyAlignment="1">
      <alignment horizontal="center" vertical="center" wrapText="1"/>
    </xf>
    <xf numFmtId="0" fontId="12" fillId="7" borderId="8" xfId="0" applyFont="1" applyFill="1" applyBorder="1" applyAlignment="1">
      <alignment horizontal="center" vertical="center" wrapText="1"/>
    </xf>
    <xf numFmtId="0" fontId="4" fillId="3" borderId="7" xfId="0" applyFont="1" applyFill="1" applyBorder="1" applyAlignment="1">
      <alignment horizontal="center" wrapText="1"/>
    </xf>
    <xf numFmtId="0" fontId="4" fillId="3" borderId="15" xfId="0" applyFont="1" applyFill="1" applyBorder="1" applyAlignment="1">
      <alignment horizontal="center" wrapText="1"/>
    </xf>
    <xf numFmtId="0" fontId="26" fillId="0" borderId="0" xfId="0" applyFont="1" applyAlignment="1">
      <alignment wrapText="1"/>
    </xf>
    <xf numFmtId="0" fontId="18" fillId="3" borderId="4" xfId="0" applyFont="1" applyFill="1" applyBorder="1" applyAlignment="1">
      <alignment horizontal="center" vertical="center" wrapText="1"/>
    </xf>
    <xf numFmtId="0" fontId="0" fillId="0" borderId="0" xfId="0" applyAlignment="1">
      <alignment horizontal="center"/>
    </xf>
    <xf numFmtId="0" fontId="0" fillId="2" borderId="0" xfId="0" applyFill="1"/>
    <xf numFmtId="0" fontId="0" fillId="2" borderId="0" xfId="0" applyFill="1" applyAlignment="1">
      <alignment horizontal="center"/>
    </xf>
    <xf numFmtId="0" fontId="30" fillId="0" borderId="0" xfId="0" applyFont="1"/>
    <xf numFmtId="0" fontId="30" fillId="0" borderId="0" xfId="0" applyFont="1" applyAlignment="1">
      <alignment horizontal="center" vertical="center" wrapText="1"/>
    </xf>
    <xf numFmtId="0" fontId="37" fillId="0" borderId="0" xfId="0" applyFont="1" applyAlignment="1">
      <alignment wrapText="1"/>
    </xf>
    <xf numFmtId="0" fontId="5" fillId="5" borderId="11" xfId="0" applyFont="1" applyFill="1" applyBorder="1" applyAlignment="1">
      <alignment horizontal="center" vertical="center" wrapText="1"/>
    </xf>
    <xf numFmtId="0" fontId="5" fillId="5" borderId="11" xfId="0" applyFont="1" applyFill="1" applyBorder="1" applyAlignment="1" applyProtection="1">
      <alignment horizontal="center" vertical="center" wrapText="1"/>
      <protection locked="0"/>
    </xf>
    <xf numFmtId="0" fontId="5" fillId="5" borderId="15" xfId="0" applyFont="1" applyFill="1" applyBorder="1" applyAlignment="1">
      <alignment horizontal="center" vertical="center" wrapText="1"/>
    </xf>
    <xf numFmtId="0" fontId="26" fillId="8" borderId="8" xfId="0" applyFont="1" applyFill="1" applyBorder="1" applyAlignment="1">
      <alignment horizontal="center" wrapText="1"/>
    </xf>
    <xf numFmtId="0" fontId="26" fillId="8" borderId="9" xfId="0" applyFont="1" applyFill="1" applyBorder="1" applyAlignment="1">
      <alignment horizontal="center" wrapText="1"/>
    </xf>
    <xf numFmtId="0" fontId="0" fillId="2" borderId="0" xfId="0" applyFill="1" applyAlignment="1">
      <alignment wrapText="1"/>
    </xf>
    <xf numFmtId="0" fontId="0" fillId="2" borderId="8" xfId="0" applyFill="1" applyBorder="1" applyAlignment="1">
      <alignment horizontal="center" vertical="center" wrapText="1"/>
    </xf>
    <xf numFmtId="1" fontId="0" fillId="2" borderId="8" xfId="0" applyNumberFormat="1" applyFill="1" applyBorder="1" applyAlignment="1" applyProtection="1">
      <alignment horizontal="center" vertical="center"/>
      <protection locked="0"/>
    </xf>
    <xf numFmtId="0" fontId="0" fillId="2" borderId="8" xfId="0" applyFill="1" applyBorder="1" applyProtection="1">
      <protection locked="0"/>
    </xf>
    <xf numFmtId="0" fontId="10" fillId="2" borderId="8" xfId="2" applyFill="1" applyBorder="1" applyAlignment="1">
      <alignment horizontal="center" vertical="center"/>
    </xf>
    <xf numFmtId="0" fontId="28" fillId="2" borderId="8" xfId="0" applyFont="1" applyFill="1" applyBorder="1" applyAlignment="1">
      <alignment horizontal="center" vertical="center" wrapText="1"/>
    </xf>
    <xf numFmtId="9" fontId="0" fillId="2" borderId="8" xfId="0" applyNumberFormat="1" applyFill="1" applyBorder="1" applyAlignment="1" applyProtection="1">
      <alignment horizontal="center" vertical="center"/>
      <protection locked="0"/>
    </xf>
    <xf numFmtId="9" fontId="0" fillId="2" borderId="8" xfId="0" applyNumberFormat="1" applyFill="1" applyBorder="1" applyProtection="1">
      <protection locked="0"/>
    </xf>
    <xf numFmtId="0" fontId="0" fillId="2" borderId="8" xfId="0" applyFill="1" applyBorder="1" applyAlignment="1">
      <alignment horizontal="center" vertical="center"/>
    </xf>
    <xf numFmtId="0" fontId="0" fillId="2" borderId="8" xfId="0" applyFill="1" applyBorder="1"/>
    <xf numFmtId="1" fontId="0" fillId="2" borderId="8" xfId="1" applyNumberFormat="1" applyFont="1" applyFill="1" applyBorder="1" applyAlignment="1" applyProtection="1">
      <alignment horizontal="center" vertical="center"/>
    </xf>
    <xf numFmtId="9" fontId="0" fillId="2" borderId="8" xfId="1" applyFont="1" applyFill="1" applyBorder="1" applyAlignment="1" applyProtection="1">
      <alignment horizontal="center" vertical="center" wrapText="1"/>
    </xf>
    <xf numFmtId="0" fontId="27" fillId="2" borderId="8" xfId="0" applyFont="1" applyFill="1" applyBorder="1" applyAlignment="1">
      <alignment horizontal="center" vertical="center" wrapText="1"/>
    </xf>
    <xf numFmtId="1" fontId="0" fillId="2" borderId="8" xfId="0" applyNumberFormat="1" applyFill="1" applyBorder="1" applyAlignment="1">
      <alignment horizontal="center" vertical="center"/>
    </xf>
    <xf numFmtId="1" fontId="0" fillId="2" borderId="8" xfId="0" applyNumberFormat="1" applyFill="1" applyBorder="1" applyAlignment="1" applyProtection="1">
      <alignment horizontal="center" vertical="center" indent="2"/>
      <protection locked="0"/>
    </xf>
    <xf numFmtId="0" fontId="28" fillId="9" borderId="8" xfId="0" applyFont="1" applyFill="1" applyBorder="1" applyAlignment="1">
      <alignment horizontal="center" vertical="center" wrapText="1"/>
    </xf>
    <xf numFmtId="0" fontId="10" fillId="2" borderId="8" xfId="3" applyFill="1" applyBorder="1" applyAlignment="1" applyProtection="1">
      <alignment wrapText="1"/>
      <protection locked="0"/>
    </xf>
    <xf numFmtId="1" fontId="0" fillId="2" borderId="12" xfId="0" applyNumberFormat="1" applyFill="1" applyBorder="1" applyAlignment="1">
      <alignment horizontal="center" vertical="center"/>
    </xf>
    <xf numFmtId="1" fontId="0" fillId="2" borderId="12" xfId="0" applyNumberFormat="1" applyFill="1" applyBorder="1" applyAlignment="1" applyProtection="1">
      <alignment horizontal="center" vertical="center"/>
      <protection locked="0"/>
    </xf>
    <xf numFmtId="0" fontId="10" fillId="2" borderId="16" xfId="2" applyFill="1" applyBorder="1" applyAlignment="1" applyProtection="1">
      <alignment horizontal="center" vertical="center" wrapText="1"/>
      <protection locked="0"/>
    </xf>
    <xf numFmtId="0" fontId="10" fillId="2" borderId="8" xfId="2" applyFill="1" applyBorder="1" applyAlignment="1" applyProtection="1">
      <alignment horizontal="center" vertical="center" wrapText="1"/>
      <protection locked="0"/>
    </xf>
    <xf numFmtId="1" fontId="0" fillId="2" borderId="10" xfId="0" applyNumberFormat="1" applyFill="1" applyBorder="1" applyAlignment="1">
      <alignment horizontal="center" vertical="center"/>
    </xf>
    <xf numFmtId="0" fontId="10" fillId="2" borderId="11" xfId="2" applyFill="1" applyBorder="1" applyAlignment="1" applyProtection="1">
      <alignment horizontal="left" vertical="center" wrapText="1"/>
      <protection locked="0"/>
    </xf>
    <xf numFmtId="9" fontId="0" fillId="2" borderId="8" xfId="0" applyNumberFormat="1" applyFill="1" applyBorder="1" applyAlignment="1">
      <alignment horizontal="center" vertical="center"/>
    </xf>
    <xf numFmtId="9" fontId="0" fillId="2" borderId="8" xfId="1" applyFont="1" applyFill="1" applyBorder="1" applyAlignment="1" applyProtection="1">
      <alignment horizontal="center" vertical="center"/>
    </xf>
    <xf numFmtId="9" fontId="0" fillId="2" borderId="8" xfId="0" applyNumberFormat="1" applyFill="1" applyBorder="1" applyAlignment="1">
      <alignment horizontal="center" vertical="center" wrapText="1"/>
    </xf>
    <xf numFmtId="9" fontId="0" fillId="2" borderId="8" xfId="0" applyNumberFormat="1" applyFill="1" applyBorder="1" applyAlignment="1" applyProtection="1">
      <alignment horizontal="center" vertical="center" indent="2"/>
      <protection locked="0"/>
    </xf>
    <xf numFmtId="0" fontId="33" fillId="2" borderId="8" xfId="2" applyFont="1" applyFill="1" applyBorder="1" applyAlignment="1">
      <alignment horizontal="center" vertical="center"/>
    </xf>
    <xf numFmtId="9" fontId="0" fillId="2" borderId="10" xfId="1" applyFont="1" applyFill="1" applyBorder="1" applyAlignment="1" applyProtection="1">
      <alignment horizontal="center" vertical="center" wrapText="1"/>
    </xf>
    <xf numFmtId="9" fontId="1" fillId="2" borderId="11" xfId="1" applyFont="1" applyFill="1" applyBorder="1" applyAlignment="1" applyProtection="1">
      <alignment horizontal="left" vertical="center" wrapText="1"/>
    </xf>
    <xf numFmtId="9" fontId="0" fillId="2" borderId="11" xfId="1" applyFont="1" applyFill="1" applyBorder="1" applyAlignment="1" applyProtection="1">
      <alignment horizontal="center" vertical="center"/>
    </xf>
    <xf numFmtId="9" fontId="0" fillId="2" borderId="19" xfId="1" applyFont="1" applyFill="1" applyBorder="1" applyAlignment="1" applyProtection="1">
      <alignment horizontal="center" vertical="center"/>
    </xf>
    <xf numFmtId="0" fontId="1" fillId="2" borderId="11" xfId="0" applyFont="1" applyFill="1" applyBorder="1" applyAlignment="1">
      <alignment horizontal="center" vertical="center" wrapText="1"/>
    </xf>
    <xf numFmtId="0" fontId="10" fillId="2" borderId="11" xfId="2" applyFill="1" applyBorder="1" applyAlignment="1">
      <alignment horizontal="center" vertical="center"/>
    </xf>
    <xf numFmtId="9" fontId="0" fillId="2" borderId="14" xfId="1" applyFont="1" applyFill="1" applyBorder="1" applyAlignment="1" applyProtection="1">
      <alignment horizontal="center" vertical="center"/>
    </xf>
    <xf numFmtId="9" fontId="0" fillId="2" borderId="8" xfId="1" applyFont="1" applyFill="1" applyBorder="1" applyAlignment="1" applyProtection="1">
      <alignment horizontal="left" vertical="center" wrapText="1"/>
    </xf>
    <xf numFmtId="9" fontId="0" fillId="2" borderId="8" xfId="1" applyFont="1" applyFill="1" applyBorder="1" applyAlignment="1" applyProtection="1">
      <alignment horizontal="center" vertical="center"/>
      <protection locked="0"/>
    </xf>
    <xf numFmtId="0" fontId="6" fillId="2" borderId="8" xfId="0" applyFont="1" applyFill="1" applyBorder="1" applyAlignment="1" applyProtection="1">
      <alignment vertical="top" wrapText="1"/>
      <protection locked="0"/>
    </xf>
    <xf numFmtId="0" fontId="9" fillId="2" borderId="8" xfId="0" applyFont="1" applyFill="1" applyBorder="1" applyAlignment="1" applyProtection="1">
      <alignment horizontal="center" vertical="center" wrapText="1"/>
      <protection locked="0"/>
    </xf>
    <xf numFmtId="0" fontId="13" fillId="2" borderId="8" xfId="0" applyFont="1" applyFill="1" applyBorder="1" applyAlignment="1">
      <alignment horizontal="center" vertical="center" wrapText="1"/>
    </xf>
    <xf numFmtId="0" fontId="12" fillId="2" borderId="8" xfId="0" applyFont="1" applyFill="1" applyBorder="1" applyAlignment="1">
      <alignment horizontal="center" vertical="center" wrapText="1"/>
    </xf>
    <xf numFmtId="9" fontId="13" fillId="2" borderId="8" xfId="1" applyFont="1" applyFill="1" applyBorder="1" applyAlignment="1" applyProtection="1">
      <alignment horizontal="center" vertical="center" wrapText="1"/>
    </xf>
    <xf numFmtId="9" fontId="21" fillId="2" borderId="8" xfId="1" applyFont="1" applyFill="1" applyBorder="1" applyAlignment="1" applyProtection="1">
      <alignment horizontal="center" vertical="center"/>
    </xf>
    <xf numFmtId="9" fontId="0" fillId="2" borderId="8" xfId="1" applyFont="1" applyFill="1" applyBorder="1" applyAlignment="1">
      <alignment horizontal="center" vertical="center" wrapText="1"/>
    </xf>
    <xf numFmtId="0" fontId="21" fillId="2" borderId="8" xfId="0" applyFont="1" applyFill="1" applyBorder="1" applyAlignment="1">
      <alignment vertical="center" wrapText="1"/>
    </xf>
    <xf numFmtId="9" fontId="21" fillId="2" borderId="8" xfId="1" applyFont="1" applyFill="1" applyBorder="1" applyAlignment="1">
      <alignment horizontal="center" vertical="center"/>
    </xf>
    <xf numFmtId="0" fontId="21" fillId="2" borderId="8" xfId="0" applyFont="1" applyFill="1" applyBorder="1" applyAlignment="1">
      <alignment horizontal="center" vertical="center"/>
    </xf>
    <xf numFmtId="9" fontId="21" fillId="2" borderId="8" xfId="1" applyFont="1" applyFill="1" applyBorder="1" applyAlignment="1" applyProtection="1">
      <alignment horizontal="center" vertical="center"/>
      <protection locked="0"/>
    </xf>
    <xf numFmtId="9" fontId="21" fillId="2" borderId="8" xfId="0" applyNumberFormat="1" applyFont="1" applyFill="1" applyBorder="1" applyAlignment="1">
      <alignment horizontal="center" vertical="center"/>
    </xf>
    <xf numFmtId="0" fontId="21" fillId="2" borderId="10" xfId="0" applyFont="1" applyFill="1" applyBorder="1" applyAlignment="1" applyProtection="1">
      <alignment vertical="top" wrapText="1"/>
      <protection locked="0"/>
    </xf>
    <xf numFmtId="0" fontId="13" fillId="2" borderId="11" xfId="0" applyFont="1" applyFill="1" applyBorder="1" applyAlignment="1" applyProtection="1">
      <alignment horizontal="center" vertical="center" wrapText="1"/>
      <protection locked="0"/>
    </xf>
    <xf numFmtId="0" fontId="27" fillId="2" borderId="8" xfId="0" applyFont="1" applyFill="1" applyBorder="1" applyAlignment="1">
      <alignment horizontal="left" vertical="center" wrapText="1"/>
    </xf>
    <xf numFmtId="0" fontId="28" fillId="2" borderId="10" xfId="0" applyFont="1" applyFill="1" applyBorder="1" applyAlignment="1">
      <alignment horizontal="center" vertical="center" wrapText="1"/>
    </xf>
    <xf numFmtId="0" fontId="10" fillId="2" borderId="11" xfId="3" applyFill="1" applyBorder="1" applyAlignment="1">
      <alignment horizontal="center" vertical="center"/>
    </xf>
    <xf numFmtId="0" fontId="0" fillId="2" borderId="8" xfId="0" applyFill="1" applyBorder="1" applyAlignment="1" applyProtection="1">
      <alignment vertical="top"/>
      <protection locked="0"/>
    </xf>
    <xf numFmtId="0" fontId="0" fillId="2" borderId="8" xfId="0" applyFill="1" applyBorder="1" applyAlignment="1" applyProtection="1">
      <alignment horizontal="center" vertical="center"/>
      <protection locked="0"/>
    </xf>
    <xf numFmtId="0" fontId="0" fillId="2" borderId="8" xfId="0" applyFill="1" applyBorder="1" applyAlignment="1">
      <alignment wrapText="1"/>
    </xf>
    <xf numFmtId="0" fontId="10" fillId="0" borderId="0" xfId="2" applyAlignment="1">
      <alignment horizontal="center" vertical="center"/>
    </xf>
    <xf numFmtId="9" fontId="3" fillId="2" borderId="8" xfId="1" applyFont="1" applyFill="1" applyBorder="1" applyAlignment="1" applyProtection="1">
      <alignment horizontal="center" vertical="center"/>
    </xf>
    <xf numFmtId="9" fontId="10" fillId="2" borderId="12" xfId="2" applyNumberFormat="1" applyFill="1" applyBorder="1" applyAlignment="1" applyProtection="1">
      <alignment horizontal="center" vertical="center" wrapText="1"/>
    </xf>
    <xf numFmtId="9" fontId="0" fillId="2" borderId="8" xfId="1" applyFont="1" applyFill="1" applyBorder="1" applyProtection="1"/>
    <xf numFmtId="9" fontId="0" fillId="2" borderId="9" xfId="1" applyFont="1" applyFill="1" applyBorder="1" applyAlignment="1" applyProtection="1">
      <alignment horizontal="center" vertical="center"/>
    </xf>
    <xf numFmtId="9" fontId="10" fillId="2" borderId="8" xfId="2" applyNumberFormat="1" applyFill="1" applyBorder="1" applyAlignment="1" applyProtection="1">
      <alignment horizontal="center" vertical="center" wrapText="1"/>
    </xf>
    <xf numFmtId="0" fontId="28" fillId="2" borderId="8" xfId="0" applyFont="1" applyFill="1" applyBorder="1" applyAlignment="1">
      <alignment horizontal="left" vertical="center" wrapText="1"/>
    </xf>
    <xf numFmtId="0" fontId="8" fillId="2" borderId="8" xfId="0" applyFont="1" applyFill="1" applyBorder="1" applyAlignment="1" applyProtection="1">
      <alignment vertical="top" wrapText="1"/>
      <protection locked="0"/>
    </xf>
    <xf numFmtId="0" fontId="28" fillId="2" borderId="9" xfId="0" applyFont="1" applyFill="1" applyBorder="1" applyAlignment="1">
      <alignment horizontal="center" vertical="center" wrapText="1"/>
    </xf>
    <xf numFmtId="9" fontId="0" fillId="2" borderId="1" xfId="1" applyFont="1" applyFill="1" applyBorder="1" applyAlignment="1" applyProtection="1">
      <alignment horizontal="center" vertical="center"/>
    </xf>
    <xf numFmtId="0" fontId="28" fillId="2" borderId="22" xfId="0" applyFont="1" applyFill="1" applyBorder="1" applyAlignment="1">
      <alignment horizontal="center" vertical="center" wrapText="1"/>
    </xf>
    <xf numFmtId="0" fontId="10" fillId="2" borderId="22" xfId="3" applyFill="1" applyBorder="1" applyAlignment="1">
      <alignment horizontal="center" vertical="center"/>
    </xf>
    <xf numFmtId="0" fontId="10" fillId="0" borderId="8" xfId="2" applyBorder="1" applyAlignment="1">
      <alignment horizontal="center" vertical="center"/>
    </xf>
    <xf numFmtId="9" fontId="10" fillId="2" borderId="9" xfId="2" applyNumberFormat="1" applyFill="1" applyBorder="1" applyAlignment="1" applyProtection="1">
      <alignment horizontal="center" vertical="center" wrapText="1"/>
    </xf>
    <xf numFmtId="0" fontId="28" fillId="2" borderId="9" xfId="0" applyFont="1" applyFill="1" applyBorder="1" applyAlignment="1">
      <alignment horizontal="left" vertical="center" wrapText="1"/>
    </xf>
    <xf numFmtId="0" fontId="0" fillId="2" borderId="8" xfId="0" applyFill="1" applyBorder="1" applyAlignment="1" applyProtection="1">
      <alignment vertical="top" wrapText="1"/>
      <protection locked="0"/>
    </xf>
    <xf numFmtId="0" fontId="5" fillId="5" borderId="22" xfId="0" applyFont="1" applyFill="1" applyBorder="1" applyAlignment="1">
      <alignment horizontal="center" vertical="center" wrapText="1"/>
    </xf>
    <xf numFmtId="0" fontId="0" fillId="2" borderId="11" xfId="0" applyFill="1" applyBorder="1" applyAlignment="1" applyProtection="1">
      <alignment horizontal="center" vertical="center" wrapText="1"/>
      <protection locked="0"/>
    </xf>
    <xf numFmtId="0" fontId="13" fillId="2" borderId="8" xfId="0" applyFont="1" applyFill="1" applyBorder="1" applyAlignment="1">
      <alignment horizontal="center" vertical="center"/>
    </xf>
    <xf numFmtId="0" fontId="21" fillId="2" borderId="10" xfId="0" applyFont="1" applyFill="1" applyBorder="1" applyAlignment="1">
      <alignment horizontal="center" vertical="center"/>
    </xf>
    <xf numFmtId="9" fontId="21" fillId="2" borderId="11" xfId="1" applyFont="1" applyFill="1" applyBorder="1" applyAlignment="1">
      <alignment horizontal="center" vertical="center" wrapText="1"/>
    </xf>
    <xf numFmtId="9" fontId="21" fillId="2" borderId="11" xfId="1" applyFont="1" applyFill="1" applyBorder="1" applyAlignment="1">
      <alignment horizontal="left" vertical="center" wrapText="1"/>
    </xf>
    <xf numFmtId="9" fontId="21" fillId="2" borderId="11" xfId="1" applyFont="1" applyFill="1" applyBorder="1" applyAlignment="1" applyProtection="1">
      <alignment horizontal="center" vertical="center"/>
    </xf>
    <xf numFmtId="0" fontId="29" fillId="2" borderId="11" xfId="0" applyFont="1" applyFill="1" applyBorder="1" applyAlignment="1">
      <alignment horizontal="center" vertical="center" wrapText="1"/>
    </xf>
    <xf numFmtId="0" fontId="21" fillId="9" borderId="8" xfId="0" applyFont="1" applyFill="1" applyBorder="1" applyAlignment="1">
      <alignment vertical="center" wrapText="1"/>
    </xf>
    <xf numFmtId="0" fontId="21" fillId="2" borderId="8" xfId="0" applyFont="1" applyFill="1" applyBorder="1" applyAlignment="1">
      <alignment horizontal="left" vertical="center" wrapText="1"/>
    </xf>
    <xf numFmtId="1" fontId="21" fillId="2" borderId="8" xfId="1" applyNumberFormat="1" applyFont="1" applyFill="1" applyBorder="1" applyAlignment="1" applyProtection="1">
      <alignment horizontal="center" vertical="center"/>
    </xf>
    <xf numFmtId="0" fontId="0" fillId="2" borderId="8" xfId="0" applyFill="1" applyBorder="1" applyAlignment="1">
      <alignment horizontal="left" vertical="center" wrapText="1"/>
    </xf>
    <xf numFmtId="2" fontId="21" fillId="2" borderId="8" xfId="0" applyNumberFormat="1" applyFont="1" applyFill="1" applyBorder="1" applyAlignment="1">
      <alignment horizontal="center" vertical="center"/>
    </xf>
    <xf numFmtId="1" fontId="21" fillId="2" borderId="8" xfId="1" applyNumberFormat="1" applyFont="1" applyFill="1" applyBorder="1" applyAlignment="1" applyProtection="1">
      <alignment horizontal="center" vertical="center"/>
      <protection locked="0"/>
    </xf>
    <xf numFmtId="0" fontId="24" fillId="2" borderId="11" xfId="2" applyFont="1" applyFill="1" applyBorder="1" applyAlignment="1" applyProtection="1">
      <alignment horizontal="center" vertical="center" wrapText="1"/>
      <protection locked="0"/>
    </xf>
    <xf numFmtId="9" fontId="13" fillId="2" borderId="8" xfId="0" applyNumberFormat="1" applyFont="1" applyFill="1" applyBorder="1" applyAlignment="1">
      <alignment horizontal="center" vertical="center" wrapText="1"/>
    </xf>
    <xf numFmtId="9" fontId="21" fillId="2" borderId="10" xfId="1" applyFont="1" applyFill="1" applyBorder="1" applyAlignment="1" applyProtection="1">
      <alignment horizontal="center" vertical="center"/>
    </xf>
    <xf numFmtId="9" fontId="21" fillId="2" borderId="11" xfId="0" applyNumberFormat="1" applyFont="1" applyFill="1" applyBorder="1" applyAlignment="1">
      <alignment horizontal="center" vertical="center" wrapText="1"/>
    </xf>
    <xf numFmtId="9" fontId="21" fillId="2" borderId="11" xfId="0" applyNumberFormat="1" applyFont="1" applyFill="1" applyBorder="1" applyAlignment="1">
      <alignment horizontal="center" vertical="center"/>
    </xf>
    <xf numFmtId="0" fontId="10" fillId="2" borderId="11" xfId="2" applyFill="1" applyBorder="1" applyAlignment="1">
      <alignment horizontal="center" vertical="center" wrapText="1"/>
    </xf>
    <xf numFmtId="0" fontId="21" fillId="9" borderId="8" xfId="0" applyFont="1" applyFill="1" applyBorder="1" applyAlignment="1">
      <alignment horizontal="left" vertical="center" wrapText="1"/>
    </xf>
    <xf numFmtId="9" fontId="21" fillId="2" borderId="8" xfId="0" applyNumberFormat="1" applyFont="1" applyFill="1" applyBorder="1" applyAlignment="1">
      <alignment horizontal="left" vertical="center" wrapText="1"/>
    </xf>
    <xf numFmtId="0" fontId="24" fillId="2" borderId="11" xfId="2" applyFont="1" applyFill="1" applyBorder="1" applyAlignment="1" applyProtection="1">
      <alignment horizontal="center" vertical="top" wrapText="1"/>
      <protection locked="0"/>
    </xf>
    <xf numFmtId="0" fontId="0" fillId="2" borderId="8" xfId="0" applyFill="1" applyBorder="1" applyAlignment="1">
      <alignment vertical="center" wrapText="1"/>
    </xf>
    <xf numFmtId="9" fontId="21" fillId="2" borderId="8" xfId="1" applyFont="1" applyFill="1" applyBorder="1" applyAlignment="1" applyProtection="1">
      <alignment horizontal="center" vertical="center" wrapText="1"/>
    </xf>
    <xf numFmtId="9" fontId="21" fillId="2" borderId="10" xfId="1" applyFont="1" applyFill="1" applyBorder="1" applyAlignment="1" applyProtection="1">
      <alignment horizontal="center" vertical="center" wrapText="1"/>
    </xf>
    <xf numFmtId="0" fontId="32" fillId="2" borderId="11" xfId="0" applyFont="1" applyFill="1" applyBorder="1" applyAlignment="1">
      <alignment horizontal="center" vertical="center" wrapText="1"/>
    </xf>
    <xf numFmtId="9" fontId="21" fillId="2" borderId="14" xfId="1" applyFont="1" applyFill="1" applyBorder="1" applyAlignment="1" applyProtection="1">
      <alignment horizontal="center" vertical="center"/>
    </xf>
    <xf numFmtId="0" fontId="32" fillId="2" borderId="11" xfId="0" applyFont="1" applyFill="1" applyBorder="1" applyAlignment="1">
      <alignment horizontal="left" vertical="center" wrapText="1"/>
    </xf>
    <xf numFmtId="9" fontId="21" fillId="2" borderId="8" xfId="1" applyFont="1" applyFill="1" applyBorder="1" applyAlignment="1" applyProtection="1">
      <alignment horizontal="left" vertical="center" wrapText="1"/>
    </xf>
    <xf numFmtId="0" fontId="21" fillId="2" borderId="8" xfId="0" applyFont="1" applyFill="1" applyBorder="1" applyAlignment="1" applyProtection="1">
      <alignment vertical="top"/>
      <protection locked="0"/>
    </xf>
    <xf numFmtId="9" fontId="21" fillId="2" borderId="11" xfId="1" applyFont="1" applyFill="1" applyBorder="1" applyAlignment="1" applyProtection="1">
      <alignment horizontal="center" vertical="center" wrapText="1"/>
    </xf>
    <xf numFmtId="0" fontId="21" fillId="2" borderId="11" xfId="0" applyFont="1" applyFill="1" applyBorder="1" applyAlignment="1" applyProtection="1">
      <alignment horizontal="center" vertical="center" wrapText="1"/>
      <protection locked="0"/>
    </xf>
    <xf numFmtId="0" fontId="13" fillId="2" borderId="9" xfId="0" applyFont="1" applyFill="1" applyBorder="1" applyAlignment="1">
      <alignment horizontal="center" vertical="center" wrapText="1"/>
    </xf>
    <xf numFmtId="9" fontId="21" fillId="2" borderId="9" xfId="1" applyFont="1" applyFill="1" applyBorder="1" applyAlignment="1" applyProtection="1">
      <alignment horizontal="center" vertical="center" wrapText="1"/>
    </xf>
    <xf numFmtId="0" fontId="27" fillId="2" borderId="9" xfId="0" applyFont="1" applyFill="1" applyBorder="1" applyAlignment="1">
      <alignment horizontal="center" vertical="center" wrapText="1"/>
    </xf>
    <xf numFmtId="9" fontId="21" fillId="2" borderId="9" xfId="1" applyFont="1" applyFill="1" applyBorder="1" applyAlignment="1" applyProtection="1">
      <alignment horizontal="center" vertical="center"/>
    </xf>
    <xf numFmtId="0" fontId="10" fillId="2" borderId="0" xfId="3" applyFill="1" applyAlignment="1">
      <alignment horizontal="center" vertical="center"/>
    </xf>
    <xf numFmtId="0" fontId="27" fillId="2" borderId="9" xfId="0" applyFont="1" applyFill="1" applyBorder="1" applyAlignment="1">
      <alignment horizontal="left" vertical="center" wrapText="1"/>
    </xf>
    <xf numFmtId="0" fontId="22" fillId="2" borderId="11" xfId="0" applyFont="1" applyFill="1" applyBorder="1" applyAlignment="1" applyProtection="1">
      <alignment horizontal="center" vertical="center" wrapText="1"/>
      <protection locked="0"/>
    </xf>
    <xf numFmtId="0" fontId="0" fillId="10" borderId="0" xfId="0" applyFill="1"/>
    <xf numFmtId="0" fontId="0" fillId="10" borderId="0" xfId="0" applyFill="1" applyAlignment="1">
      <alignment horizontal="center"/>
    </xf>
    <xf numFmtId="0" fontId="0" fillId="2" borderId="12" xfId="0" applyFill="1" applyBorder="1" applyAlignment="1">
      <alignment horizontal="center" vertical="center" wrapText="1"/>
    </xf>
    <xf numFmtId="1" fontId="0" fillId="2" borderId="12" xfId="1" applyNumberFormat="1" applyFont="1" applyFill="1" applyBorder="1" applyAlignment="1" applyProtection="1">
      <alignment horizontal="center" vertical="center"/>
    </xf>
    <xf numFmtId="1" fontId="0" fillId="2" borderId="21" xfId="1" applyNumberFormat="1" applyFont="1" applyFill="1" applyBorder="1" applyAlignment="1" applyProtection="1">
      <alignment horizontal="center" vertical="center"/>
    </xf>
    <xf numFmtId="0" fontId="0" fillId="2" borderId="14" xfId="0" applyFill="1" applyBorder="1" applyAlignment="1">
      <alignment horizontal="center" vertical="center"/>
    </xf>
    <xf numFmtId="0" fontId="39" fillId="2" borderId="8" xfId="0" applyFont="1" applyFill="1" applyBorder="1" applyAlignment="1">
      <alignment horizontal="left" vertical="center" wrapText="1"/>
    </xf>
    <xf numFmtId="0" fontId="0" fillId="2" borderId="8" xfId="0" applyFill="1" applyBorder="1" applyAlignment="1" applyProtection="1">
      <alignment horizontal="center" vertical="center" wrapText="1"/>
      <protection locked="0"/>
    </xf>
    <xf numFmtId="0" fontId="0" fillId="0" borderId="8" xfId="0" applyBorder="1" applyAlignment="1">
      <alignment vertical="center" wrapText="1"/>
    </xf>
    <xf numFmtId="0" fontId="0" fillId="2" borderId="6" xfId="0" applyFill="1" applyBorder="1" applyAlignment="1">
      <alignment wrapText="1"/>
    </xf>
    <xf numFmtId="9" fontId="0" fillId="2" borderId="6" xfId="1" applyFont="1" applyFill="1" applyBorder="1" applyAlignment="1" applyProtection="1">
      <alignment horizontal="center" vertical="center"/>
    </xf>
    <xf numFmtId="9" fontId="0" fillId="2" borderId="12" xfId="1" applyFont="1" applyFill="1" applyBorder="1" applyAlignment="1" applyProtection="1">
      <alignment horizontal="center" vertical="center"/>
    </xf>
    <xf numFmtId="0" fontId="12" fillId="2" borderId="0" xfId="0" applyFont="1" applyFill="1" applyAlignment="1">
      <alignment horizontal="center" vertical="center" wrapText="1"/>
    </xf>
    <xf numFmtId="0" fontId="12" fillId="2" borderId="8" xfId="0" applyFont="1" applyFill="1" applyBorder="1" applyAlignment="1">
      <alignment horizontal="center" vertical="center"/>
    </xf>
    <xf numFmtId="1" fontId="0" fillId="2" borderId="8" xfId="1" applyNumberFormat="1" applyFont="1" applyFill="1" applyBorder="1" applyAlignment="1" applyProtection="1">
      <alignment horizontal="center" vertical="center"/>
      <protection locked="0"/>
    </xf>
    <xf numFmtId="0" fontId="6" fillId="2" borderId="10" xfId="0" applyFont="1" applyFill="1" applyBorder="1" applyAlignment="1" applyProtection="1">
      <alignment vertical="top" wrapText="1"/>
      <protection locked="0"/>
    </xf>
    <xf numFmtId="0" fontId="10" fillId="2" borderId="11" xfId="2" applyFill="1" applyBorder="1" applyAlignment="1" applyProtection="1">
      <alignment horizontal="center" vertical="center" wrapText="1"/>
      <protection locked="0"/>
    </xf>
    <xf numFmtId="0" fontId="0" fillId="2" borderId="0" xfId="0" applyFill="1" applyAlignment="1">
      <alignment horizontal="left" vertical="center" wrapText="1"/>
    </xf>
    <xf numFmtId="9" fontId="21" fillId="2" borderId="8" xfId="0" applyNumberFormat="1" applyFont="1" applyFill="1" applyBorder="1" applyAlignment="1">
      <alignment vertical="center" wrapText="1"/>
    </xf>
    <xf numFmtId="0" fontId="21" fillId="2" borderId="10" xfId="0" applyFont="1" applyFill="1" applyBorder="1" applyAlignment="1" applyProtection="1">
      <alignment horizontal="left" vertical="top" wrapText="1"/>
      <protection locked="0"/>
    </xf>
    <xf numFmtId="0" fontId="21" fillId="2" borderId="11" xfId="0" applyFont="1" applyFill="1" applyBorder="1" applyAlignment="1" applyProtection="1">
      <alignment horizontal="center" vertical="center"/>
      <protection locked="0"/>
    </xf>
    <xf numFmtId="9" fontId="21" fillId="2" borderId="11" xfId="1" applyFont="1" applyFill="1" applyBorder="1" applyAlignment="1" applyProtection="1">
      <alignment horizontal="left" vertical="center" wrapText="1"/>
    </xf>
    <xf numFmtId="0" fontId="27" fillId="2" borderId="11" xfId="0" applyFont="1" applyFill="1" applyBorder="1" applyAlignment="1">
      <alignment horizontal="left" vertical="center" wrapText="1"/>
    </xf>
    <xf numFmtId="9" fontId="21" fillId="2" borderId="8" xfId="1" applyFont="1" applyFill="1" applyBorder="1" applyAlignment="1" applyProtection="1">
      <alignment vertical="center" wrapText="1"/>
    </xf>
    <xf numFmtId="0" fontId="21" fillId="2" borderId="24" xfId="0" applyFont="1" applyFill="1" applyBorder="1" applyAlignment="1" applyProtection="1">
      <alignment horizontal="left" vertical="center" wrapText="1"/>
      <protection locked="0"/>
    </xf>
    <xf numFmtId="0" fontId="23" fillId="2" borderId="10" xfId="0" applyFont="1" applyFill="1" applyBorder="1" applyAlignment="1" applyProtection="1">
      <alignment vertical="top" wrapText="1"/>
      <protection locked="0"/>
    </xf>
    <xf numFmtId="0" fontId="12" fillId="0" borderId="8" xfId="0" applyFont="1" applyBorder="1" applyAlignment="1">
      <alignment horizontal="center" vertical="center" wrapText="1"/>
    </xf>
    <xf numFmtId="0" fontId="13" fillId="0" borderId="8" xfId="0" applyFont="1" applyBorder="1" applyAlignment="1">
      <alignment horizontal="center" vertical="center" wrapText="1"/>
    </xf>
    <xf numFmtId="0" fontId="12" fillId="0" borderId="8" xfId="0" applyFont="1" applyBorder="1" applyAlignment="1">
      <alignment vertical="center"/>
    </xf>
    <xf numFmtId="9" fontId="12" fillId="0" borderId="8" xfId="1" applyFont="1" applyFill="1" applyBorder="1" applyAlignment="1" applyProtection="1">
      <alignment horizontal="center" vertical="center" wrapText="1"/>
    </xf>
    <xf numFmtId="9" fontId="12" fillId="0" borderId="8" xfId="1" applyFont="1" applyFill="1" applyBorder="1" applyAlignment="1" applyProtection="1">
      <alignment horizontal="center" vertical="center"/>
    </xf>
    <xf numFmtId="9" fontId="0" fillId="0" borderId="8" xfId="1" applyFont="1" applyFill="1" applyBorder="1" applyAlignment="1" applyProtection="1">
      <alignment horizontal="center" vertical="center"/>
    </xf>
    <xf numFmtId="9" fontId="0" fillId="0" borderId="8" xfId="1" applyFont="1" applyFill="1" applyBorder="1" applyAlignment="1" applyProtection="1">
      <alignment horizontal="center" vertical="center" wrapText="1"/>
    </xf>
    <xf numFmtId="9" fontId="1" fillId="0" borderId="8" xfId="1" applyFont="1" applyFill="1" applyBorder="1" applyAlignment="1" applyProtection="1">
      <alignment horizontal="center" vertical="center" wrapText="1"/>
    </xf>
    <xf numFmtId="9" fontId="0" fillId="0" borderId="10" xfId="1" applyFont="1" applyFill="1" applyBorder="1" applyAlignment="1" applyProtection="1">
      <alignment horizontal="center" vertical="center" wrapText="1"/>
    </xf>
    <xf numFmtId="9" fontId="12" fillId="0" borderId="11" xfId="1" applyFont="1" applyFill="1" applyBorder="1" applyAlignment="1" applyProtection="1">
      <alignment horizontal="center" vertical="center"/>
    </xf>
    <xf numFmtId="0" fontId="1" fillId="0" borderId="19" xfId="0" applyFont="1" applyBorder="1" applyAlignment="1">
      <alignment horizontal="center" vertical="center" wrapText="1"/>
    </xf>
    <xf numFmtId="0" fontId="10" fillId="0" borderId="11" xfId="3" applyFill="1" applyBorder="1" applyAlignment="1">
      <alignment horizontal="center" wrapText="1"/>
    </xf>
    <xf numFmtId="9" fontId="0" fillId="0" borderId="14" xfId="1" applyFont="1" applyFill="1" applyBorder="1" applyAlignment="1" applyProtection="1">
      <alignment horizontal="center" vertical="center"/>
    </xf>
    <xf numFmtId="0" fontId="34" fillId="0" borderId="8" xfId="0" applyFont="1" applyBorder="1" applyAlignment="1">
      <alignment horizontal="left" vertical="center" wrapText="1"/>
    </xf>
    <xf numFmtId="9" fontId="37" fillId="0" borderId="8" xfId="1" applyFont="1" applyFill="1" applyBorder="1" applyAlignment="1" applyProtection="1">
      <alignment horizontal="left" vertical="center" wrapText="1"/>
    </xf>
    <xf numFmtId="0" fontId="10" fillId="0" borderId="8" xfId="2" applyFill="1" applyBorder="1" applyAlignment="1">
      <alignment horizontal="center" vertical="center"/>
    </xf>
    <xf numFmtId="9" fontId="12" fillId="0" borderId="8" xfId="1" applyFont="1" applyFill="1" applyBorder="1" applyAlignment="1" applyProtection="1">
      <alignment horizontal="center" vertical="center"/>
      <protection locked="0"/>
    </xf>
    <xf numFmtId="0" fontId="14" fillId="0" borderId="8" xfId="0" applyFont="1" applyBorder="1" applyAlignment="1" applyProtection="1">
      <alignment horizontal="center" vertical="center" wrapText="1"/>
      <protection locked="0"/>
    </xf>
    <xf numFmtId="0" fontId="10" fillId="0" borderId="8" xfId="2" applyFill="1" applyBorder="1" applyAlignment="1" applyProtection="1">
      <alignment horizontal="center" vertical="center" wrapText="1"/>
      <protection locked="0"/>
    </xf>
    <xf numFmtId="0" fontId="12" fillId="0" borderId="8" xfId="0" applyFont="1" applyBorder="1" applyAlignment="1">
      <alignment horizontal="center" vertical="center"/>
    </xf>
    <xf numFmtId="0" fontId="29" fillId="0" borderId="11" xfId="0" applyFont="1" applyBorder="1" applyAlignment="1">
      <alignment horizontal="center" vertical="center" wrapText="1"/>
    </xf>
    <xf numFmtId="9" fontId="10" fillId="0" borderId="20" xfId="3" applyNumberFormat="1" applyFill="1" applyBorder="1" applyAlignment="1" applyProtection="1">
      <alignment horizontal="center" vertical="center" wrapText="1"/>
    </xf>
    <xf numFmtId="0" fontId="0" fillId="0" borderId="8" xfId="0" applyBorder="1" applyAlignment="1" applyProtection="1">
      <alignment horizontal="center" vertical="top" wrapText="1"/>
      <protection locked="0"/>
    </xf>
    <xf numFmtId="9" fontId="13" fillId="0" borderId="8" xfId="1" applyFont="1" applyFill="1" applyBorder="1" applyAlignment="1" applyProtection="1">
      <alignment horizontal="center" vertical="center" wrapText="1"/>
    </xf>
    <xf numFmtId="9" fontId="12" fillId="0" borderId="8" xfId="0" applyNumberFormat="1" applyFont="1" applyBorder="1" applyAlignment="1">
      <alignment horizontal="center" vertical="center" wrapText="1"/>
    </xf>
    <xf numFmtId="9" fontId="1" fillId="0" borderId="8" xfId="1" applyFont="1" applyFill="1" applyBorder="1" applyAlignment="1" applyProtection="1">
      <alignment horizontal="center" vertical="center"/>
    </xf>
    <xf numFmtId="9" fontId="1" fillId="0" borderId="8" xfId="0" applyNumberFormat="1" applyFont="1" applyBorder="1" applyAlignment="1">
      <alignment horizontal="center" vertical="center" wrapText="1"/>
    </xf>
    <xf numFmtId="9" fontId="12" fillId="0" borderId="10" xfId="0" applyNumberFormat="1" applyFont="1" applyBorder="1" applyAlignment="1">
      <alignment horizontal="center" vertical="center" wrapText="1"/>
    </xf>
    <xf numFmtId="9" fontId="12" fillId="0" borderId="11" xfId="0" applyNumberFormat="1" applyFont="1" applyBorder="1" applyAlignment="1">
      <alignment horizontal="center" vertical="center" wrapText="1"/>
    </xf>
    <xf numFmtId="9" fontId="12" fillId="0" borderId="11" xfId="0" applyNumberFormat="1" applyFont="1" applyBorder="1" applyAlignment="1" applyProtection="1">
      <alignment horizontal="center" vertical="center" wrapText="1"/>
      <protection locked="0"/>
    </xf>
    <xf numFmtId="0" fontId="29" fillId="0" borderId="19" xfId="0" applyFont="1" applyBorder="1" applyAlignment="1">
      <alignment horizontal="center" vertical="center" wrapText="1"/>
    </xf>
    <xf numFmtId="0" fontId="10" fillId="0" borderId="11" xfId="3" applyFill="1" applyBorder="1" applyAlignment="1">
      <alignment wrapText="1"/>
    </xf>
    <xf numFmtId="9" fontId="12" fillId="0" borderId="14" xfId="1" applyFont="1" applyFill="1" applyBorder="1" applyAlignment="1" applyProtection="1">
      <alignment horizontal="center" vertical="center"/>
    </xf>
    <xf numFmtId="9" fontId="12" fillId="0" borderId="8" xfId="0" applyNumberFormat="1" applyFont="1" applyBorder="1" applyAlignment="1" applyProtection="1">
      <alignment horizontal="center" vertical="center" wrapText="1"/>
      <protection locked="0"/>
    </xf>
    <xf numFmtId="0" fontId="25" fillId="0" borderId="8" xfId="2" applyFont="1" applyFill="1" applyBorder="1" applyAlignment="1" applyProtection="1">
      <alignment vertical="center" wrapText="1"/>
      <protection locked="0"/>
    </xf>
    <xf numFmtId="9" fontId="0" fillId="2" borderId="11" xfId="0" applyNumberFormat="1" applyFill="1" applyBorder="1" applyAlignment="1" applyProtection="1">
      <alignment horizontal="left" vertical="center" wrapText="1"/>
      <protection locked="0"/>
    </xf>
    <xf numFmtId="0" fontId="34" fillId="2" borderId="10" xfId="0" applyFont="1" applyFill="1" applyBorder="1" applyAlignment="1">
      <alignment horizontal="center" vertical="center" wrapText="1"/>
    </xf>
    <xf numFmtId="0" fontId="34" fillId="2" borderId="11" xfId="0" applyFont="1" applyFill="1" applyBorder="1" applyAlignment="1">
      <alignment horizontal="center" vertical="center" wrapText="1"/>
    </xf>
    <xf numFmtId="0" fontId="37" fillId="2" borderId="11" xfId="0" applyFont="1" applyFill="1" applyBorder="1" applyAlignment="1">
      <alignment horizontal="center" vertical="center" wrapText="1"/>
    </xf>
    <xf numFmtId="0" fontId="37" fillId="2" borderId="11" xfId="0" applyFont="1" applyFill="1" applyBorder="1" applyAlignment="1" applyProtection="1">
      <alignment horizontal="center" vertical="center" wrapText="1"/>
      <protection locked="0"/>
    </xf>
    <xf numFmtId="0" fontId="36" fillId="2" borderId="11" xfId="0" applyFont="1" applyFill="1" applyBorder="1" applyAlignment="1">
      <alignment horizontal="center" vertical="center" wrapText="1"/>
    </xf>
    <xf numFmtId="0" fontId="34" fillId="2" borderId="11" xfId="0" applyFont="1" applyFill="1" applyBorder="1" applyAlignment="1">
      <alignment horizontal="left" vertical="center" wrapText="1"/>
    </xf>
    <xf numFmtId="0" fontId="0" fillId="2" borderId="11" xfId="0" applyFill="1" applyBorder="1" applyAlignment="1" applyProtection="1">
      <alignment horizontal="left" vertical="center" wrapText="1"/>
      <protection locked="0"/>
    </xf>
    <xf numFmtId="0" fontId="0" fillId="2" borderId="19" xfId="0" applyFill="1" applyBorder="1" applyAlignment="1" applyProtection="1">
      <alignment horizontal="center" vertical="center" wrapText="1"/>
      <protection locked="0"/>
    </xf>
    <xf numFmtId="0" fontId="0" fillId="2" borderId="8" xfId="0" applyFill="1" applyBorder="1" applyAlignment="1" applyProtection="1">
      <alignment horizontal="left" vertical="center" wrapText="1"/>
      <protection locked="0"/>
    </xf>
    <xf numFmtId="0" fontId="0" fillId="2" borderId="23" xfId="0" applyFill="1" applyBorder="1" applyAlignment="1" applyProtection="1">
      <alignment horizontal="center" vertical="center" wrapText="1"/>
      <protection locked="0"/>
    </xf>
    <xf numFmtId="0" fontId="0" fillId="2" borderId="14" xfId="0" applyFill="1" applyBorder="1" applyAlignment="1" applyProtection="1">
      <alignment horizontal="center" vertical="center" wrapText="1"/>
      <protection locked="0"/>
    </xf>
    <xf numFmtId="1" fontId="0" fillId="2" borderId="8" xfId="0" applyNumberFormat="1" applyFill="1" applyBorder="1" applyAlignment="1">
      <alignment horizontal="center" vertical="center" wrapText="1"/>
    </xf>
    <xf numFmtId="0" fontId="10" fillId="2" borderId="8" xfId="2" applyFill="1" applyBorder="1" applyAlignment="1" applyProtection="1">
      <alignment wrapText="1"/>
      <protection locked="0"/>
    </xf>
    <xf numFmtId="9" fontId="12" fillId="2" borderId="8" xfId="1" applyFont="1" applyFill="1" applyBorder="1" applyAlignment="1" applyProtection="1">
      <alignment horizontal="center" vertical="center" wrapText="1"/>
    </xf>
    <xf numFmtId="0" fontId="34" fillId="9" borderId="10" xfId="0" applyFont="1" applyFill="1" applyBorder="1" applyAlignment="1">
      <alignment horizontal="center" vertical="center" wrapText="1"/>
    </xf>
    <xf numFmtId="9" fontId="37" fillId="2" borderId="11" xfId="0" applyNumberFormat="1" applyFont="1" applyFill="1" applyBorder="1" applyAlignment="1">
      <alignment horizontal="center" vertical="center" wrapText="1"/>
    </xf>
    <xf numFmtId="9" fontId="37" fillId="2" borderId="11" xfId="0" applyNumberFormat="1" applyFont="1" applyFill="1" applyBorder="1" applyAlignment="1" applyProtection="1">
      <alignment horizontal="center" vertical="center" wrapText="1"/>
      <protection locked="0"/>
    </xf>
    <xf numFmtId="9" fontId="0" fillId="2" borderId="19" xfId="0" applyNumberFormat="1" applyFill="1" applyBorder="1" applyAlignment="1" applyProtection="1">
      <alignment horizontal="center" vertical="center" wrapText="1"/>
      <protection locked="0"/>
    </xf>
    <xf numFmtId="9" fontId="0" fillId="2" borderId="23" xfId="1" applyFont="1" applyFill="1" applyBorder="1" applyAlignment="1" applyProtection="1">
      <alignment horizontal="center" vertical="center"/>
    </xf>
    <xf numFmtId="9" fontId="0" fillId="2" borderId="8" xfId="0" applyNumberFormat="1" applyFill="1" applyBorder="1" applyAlignment="1" applyProtection="1">
      <alignment horizontal="center" vertical="center" wrapText="1"/>
      <protection locked="0"/>
    </xf>
    <xf numFmtId="0" fontId="0" fillId="2" borderId="11" xfId="0" applyFill="1" applyBorder="1" applyAlignment="1" applyProtection="1">
      <alignment vertical="center" wrapText="1"/>
      <protection locked="0"/>
    </xf>
    <xf numFmtId="1" fontId="0" fillId="2" borderId="10" xfId="1" applyNumberFormat="1" applyFont="1" applyFill="1" applyBorder="1" applyAlignment="1" applyProtection="1">
      <alignment horizontal="center" vertical="center"/>
    </xf>
    <xf numFmtId="1" fontId="37" fillId="2" borderId="11" xfId="0" applyNumberFormat="1" applyFont="1" applyFill="1" applyBorder="1" applyAlignment="1" applyProtection="1">
      <alignment horizontal="center" vertical="center" wrapText="1"/>
      <protection locked="0"/>
    </xf>
    <xf numFmtId="0" fontId="36" fillId="2" borderId="22" xfId="0" applyFont="1" applyFill="1" applyBorder="1" applyAlignment="1">
      <alignment horizontal="center" vertical="center" wrapText="1"/>
    </xf>
    <xf numFmtId="1" fontId="0" fillId="2" borderId="11" xfId="1" applyNumberFormat="1" applyFont="1" applyFill="1" applyBorder="1" applyAlignment="1" applyProtection="1">
      <alignment horizontal="center" vertical="center" wrapText="1"/>
    </xf>
    <xf numFmtId="1" fontId="0" fillId="2" borderId="11" xfId="1" applyNumberFormat="1" applyFont="1" applyFill="1" applyBorder="1" applyAlignment="1" applyProtection="1">
      <alignment horizontal="center" vertical="center"/>
    </xf>
    <xf numFmtId="1" fontId="0" fillId="2" borderId="19" xfId="0" applyNumberFormat="1" applyFill="1" applyBorder="1" applyAlignment="1" applyProtection="1">
      <alignment horizontal="center" vertical="center" wrapText="1"/>
      <protection locked="0"/>
    </xf>
    <xf numFmtId="0" fontId="0" fillId="2" borderId="8" xfId="0" applyFill="1" applyBorder="1" applyAlignment="1" applyProtection="1">
      <alignment wrapText="1"/>
      <protection locked="0"/>
    </xf>
    <xf numFmtId="1" fontId="0" fillId="2" borderId="23" xfId="1" applyNumberFormat="1" applyFont="1" applyFill="1" applyBorder="1" applyAlignment="1" applyProtection="1">
      <alignment horizontal="center" vertical="center"/>
    </xf>
    <xf numFmtId="1" fontId="0" fillId="2" borderId="14" xfId="1" applyNumberFormat="1" applyFont="1" applyFill="1" applyBorder="1" applyAlignment="1" applyProtection="1">
      <alignment horizontal="center" vertical="center"/>
    </xf>
    <xf numFmtId="1" fontId="0" fillId="2" borderId="8" xfId="0" applyNumberFormat="1" applyFill="1" applyBorder="1" applyAlignment="1" applyProtection="1">
      <alignment horizontal="center" vertical="center" wrapText="1"/>
      <protection locked="0"/>
    </xf>
    <xf numFmtId="0" fontId="37" fillId="2" borderId="19" xfId="0" applyFont="1" applyFill="1" applyBorder="1" applyAlignment="1" applyProtection="1">
      <alignment horizontal="center" vertical="center" wrapText="1"/>
      <protection locked="0"/>
    </xf>
    <xf numFmtId="0" fontId="35" fillId="2" borderId="11" xfId="0" applyFont="1" applyFill="1" applyBorder="1" applyAlignment="1">
      <alignment horizontal="center" vertical="center" wrapText="1"/>
    </xf>
    <xf numFmtId="0" fontId="15" fillId="2" borderId="8" xfId="0" applyFont="1" applyFill="1" applyBorder="1" applyAlignment="1" applyProtection="1">
      <alignment vertical="top" wrapText="1"/>
      <protection locked="0"/>
    </xf>
    <xf numFmtId="0" fontId="38" fillId="2" borderId="11" xfId="0" applyFont="1" applyFill="1" applyBorder="1" applyAlignment="1">
      <alignment horizontal="center" vertical="center" wrapText="1"/>
    </xf>
    <xf numFmtId="0" fontId="0" fillId="2" borderId="9" xfId="0" applyFill="1" applyBorder="1" applyAlignment="1" applyProtection="1">
      <alignment wrapText="1"/>
      <protection locked="0"/>
    </xf>
    <xf numFmtId="1" fontId="37" fillId="2" borderId="11" xfId="0" applyNumberFormat="1" applyFont="1" applyFill="1" applyBorder="1" applyAlignment="1">
      <alignment horizontal="center" vertical="center" wrapText="1"/>
    </xf>
    <xf numFmtId="1" fontId="37" fillId="2" borderId="19" xfId="0" applyNumberFormat="1" applyFont="1" applyFill="1" applyBorder="1" applyAlignment="1" applyProtection="1">
      <alignment horizontal="center" vertical="center" wrapText="1"/>
      <protection locked="0"/>
    </xf>
    <xf numFmtId="0" fontId="10" fillId="2" borderId="11" xfId="2" applyFill="1" applyBorder="1" applyAlignment="1" applyProtection="1">
      <alignment vertical="center" wrapText="1"/>
      <protection locked="0"/>
    </xf>
    <xf numFmtId="0" fontId="10" fillId="2" borderId="12" xfId="2" applyFill="1" applyBorder="1" applyAlignment="1" applyProtection="1">
      <alignment vertical="center" wrapText="1"/>
      <protection locked="0"/>
    </xf>
    <xf numFmtId="0" fontId="5" fillId="5" borderId="22" xfId="0" applyFont="1" applyFill="1" applyBorder="1" applyAlignment="1" applyProtection="1">
      <alignment horizontal="center" vertical="center" wrapText="1"/>
      <protection locked="0"/>
    </xf>
    <xf numFmtId="0" fontId="0" fillId="2" borderId="8" xfId="0" applyFill="1" applyBorder="1" applyAlignment="1">
      <alignment horizontal="left" vertical="top" wrapText="1"/>
    </xf>
    <xf numFmtId="0" fontId="0" fillId="2" borderId="8" xfId="0" applyFill="1" applyBorder="1" applyAlignment="1">
      <alignment vertical="top" wrapText="1"/>
    </xf>
    <xf numFmtId="9" fontId="0" fillId="0" borderId="8" xfId="1" applyFont="1" applyFill="1" applyBorder="1" applyAlignment="1" applyProtection="1">
      <alignment horizontal="center" vertical="top" wrapText="1"/>
    </xf>
    <xf numFmtId="9" fontId="0" fillId="0" borderId="8" xfId="1" applyFont="1" applyFill="1" applyBorder="1" applyAlignment="1">
      <alignment horizontal="center" vertical="center" wrapText="1"/>
    </xf>
    <xf numFmtId="0" fontId="10" fillId="0" borderId="11" xfId="2" applyFill="1" applyBorder="1" applyAlignment="1">
      <alignment horizontal="center" vertical="center"/>
    </xf>
    <xf numFmtId="0" fontId="0" fillId="0" borderId="0" xfId="0" applyAlignment="1">
      <alignment vertical="top" wrapText="1"/>
    </xf>
    <xf numFmtId="9" fontId="0" fillId="0" borderId="8" xfId="1" applyFont="1" applyFill="1" applyBorder="1" applyAlignment="1" applyProtection="1">
      <alignment horizontal="center" vertical="center"/>
      <protection locked="0"/>
    </xf>
    <xf numFmtId="0" fontId="6" fillId="0" borderId="10" xfId="0" applyFont="1" applyBorder="1" applyAlignment="1" applyProtection="1">
      <alignment vertical="top" wrapText="1"/>
      <protection locked="0"/>
    </xf>
    <xf numFmtId="0" fontId="10" fillId="0" borderId="8" xfId="3" applyFill="1" applyBorder="1" applyAlignment="1" applyProtection="1">
      <alignment horizontal="center" vertical="center" wrapText="1"/>
      <protection locked="0"/>
    </xf>
    <xf numFmtId="9" fontId="21" fillId="0" borderId="8" xfId="1" applyFont="1" applyFill="1" applyBorder="1" applyAlignment="1" applyProtection="1">
      <alignment horizontal="center" vertical="top" wrapText="1"/>
    </xf>
    <xf numFmtId="9" fontId="21" fillId="0" borderId="8" xfId="1" applyFont="1" applyFill="1" applyBorder="1" applyAlignment="1" applyProtection="1">
      <alignment horizontal="center" vertical="center"/>
    </xf>
    <xf numFmtId="9" fontId="21" fillId="0" borderId="8" xfId="1" applyFont="1" applyFill="1" applyBorder="1" applyAlignment="1" applyProtection="1">
      <alignment horizontal="left" vertical="top" wrapText="1"/>
    </xf>
    <xf numFmtId="9" fontId="0" fillId="0" borderId="8" xfId="1" applyFont="1" applyFill="1" applyBorder="1" applyAlignment="1" applyProtection="1">
      <alignment horizontal="left" vertical="center" wrapText="1"/>
    </xf>
    <xf numFmtId="9" fontId="10" fillId="0" borderId="8" xfId="3" applyNumberFormat="1" applyFill="1" applyBorder="1" applyAlignment="1" applyProtection="1">
      <alignment horizontal="center" vertical="center" wrapText="1"/>
      <protection locked="0"/>
    </xf>
    <xf numFmtId="9" fontId="13" fillId="0" borderId="8" xfId="0" applyNumberFormat="1" applyFont="1" applyBorder="1" applyAlignment="1">
      <alignment horizontal="center" vertical="center" wrapText="1"/>
    </xf>
    <xf numFmtId="9" fontId="21" fillId="0" borderId="8" xfId="0" applyNumberFormat="1" applyFont="1" applyBorder="1" applyAlignment="1">
      <alignment horizontal="center" vertical="center"/>
    </xf>
    <xf numFmtId="9" fontId="21" fillId="0" borderId="8" xfId="1" applyFont="1" applyFill="1" applyBorder="1" applyAlignment="1" applyProtection="1">
      <alignment horizontal="center" vertical="center" wrapText="1"/>
    </xf>
    <xf numFmtId="9" fontId="21" fillId="0" borderId="8" xfId="0" applyNumberFormat="1" applyFont="1" applyBorder="1" applyAlignment="1">
      <alignment horizontal="center" vertical="center" wrapText="1"/>
    </xf>
    <xf numFmtId="9" fontId="21" fillId="0" borderId="8" xfId="0" applyNumberFormat="1" applyFont="1" applyBorder="1" applyAlignment="1">
      <alignment horizontal="left" vertical="center" wrapText="1"/>
    </xf>
    <xf numFmtId="9" fontId="21" fillId="0" borderId="8" xfId="1" applyFont="1" applyFill="1" applyBorder="1" applyAlignment="1" applyProtection="1">
      <alignment horizontal="center" vertical="center"/>
      <protection locked="0"/>
    </xf>
    <xf numFmtId="0" fontId="21" fillId="0" borderId="10" xfId="0" applyFont="1" applyBorder="1" applyAlignment="1" applyProtection="1">
      <alignment horizontal="left" vertical="top" wrapText="1"/>
      <protection locked="0"/>
    </xf>
    <xf numFmtId="0" fontId="10" fillId="0" borderId="11" xfId="3" applyFill="1" applyBorder="1" applyAlignment="1" applyProtection="1">
      <alignment horizontal="center" vertical="center" wrapText="1"/>
      <protection locked="0"/>
    </xf>
    <xf numFmtId="0" fontId="13" fillId="0" borderId="9" xfId="0" applyFont="1" applyBorder="1" applyAlignment="1">
      <alignment horizontal="center" vertical="center" wrapText="1"/>
    </xf>
    <xf numFmtId="9" fontId="0" fillId="0" borderId="8" xfId="0" applyNumberFormat="1" applyBorder="1" applyAlignment="1">
      <alignment vertical="center" wrapText="1"/>
    </xf>
    <xf numFmtId="9" fontId="0" fillId="0" borderId="8" xfId="0" applyNumberFormat="1" applyBorder="1" applyAlignment="1">
      <alignment horizontal="center" vertical="center"/>
    </xf>
    <xf numFmtId="9" fontId="0" fillId="0" borderId="8" xfId="0" applyNumberFormat="1" applyBorder="1" applyAlignment="1">
      <alignment horizontal="left" vertical="center" wrapText="1"/>
    </xf>
    <xf numFmtId="0" fontId="14" fillId="0" borderId="10" xfId="0" applyFont="1" applyBorder="1" applyAlignment="1" applyProtection="1">
      <alignment vertical="top" wrapText="1"/>
      <protection locked="0"/>
    </xf>
    <xf numFmtId="0" fontId="2" fillId="2" borderId="0" xfId="0" applyFont="1" applyFill="1" applyAlignment="1">
      <alignment horizontal="left" vertical="top" wrapText="1"/>
    </xf>
    <xf numFmtId="0" fontId="4" fillId="3" borderId="8" xfId="0" applyFont="1" applyFill="1" applyBorder="1" applyAlignment="1">
      <alignment horizontal="center" vertical="center" wrapText="1"/>
    </xf>
    <xf numFmtId="0" fontId="26" fillId="8" borderId="10" xfId="0" applyFont="1" applyFill="1" applyBorder="1" applyAlignment="1">
      <alignment horizontal="center" wrapText="1"/>
    </xf>
    <xf numFmtId="0" fontId="26" fillId="8" borderId="13" xfId="0" applyFont="1" applyFill="1" applyBorder="1" applyAlignment="1">
      <alignment horizontal="center" wrapText="1"/>
    </xf>
    <xf numFmtId="0" fontId="26" fillId="8" borderId="14" xfId="0" applyFont="1" applyFill="1" applyBorder="1" applyAlignment="1">
      <alignment horizontal="center" wrapText="1"/>
    </xf>
    <xf numFmtId="0" fontId="26" fillId="8" borderId="8" xfId="0" applyFont="1" applyFill="1" applyBorder="1" applyAlignment="1">
      <alignment horizontal="center" wrapText="1"/>
    </xf>
    <xf numFmtId="0" fontId="4" fillId="3" borderId="1" xfId="0" applyFont="1" applyFill="1" applyBorder="1" applyAlignment="1">
      <alignment horizontal="center" wrapText="1"/>
    </xf>
    <xf numFmtId="0" fontId="4" fillId="3" borderId="3" xfId="0" applyFont="1" applyFill="1" applyBorder="1" applyAlignment="1">
      <alignment horizontal="center" wrapText="1"/>
    </xf>
    <xf numFmtId="0" fontId="4" fillId="3" borderId="2" xfId="0" applyFont="1" applyFill="1" applyBorder="1" applyAlignment="1">
      <alignment horizontal="center" wrapText="1"/>
    </xf>
    <xf numFmtId="0" fontId="31" fillId="0" borderId="0" xfId="0" applyFont="1" applyAlignment="1">
      <alignment horizontal="right" vertical="center"/>
    </xf>
    <xf numFmtId="0" fontId="26" fillId="8" borderId="2" xfId="0" applyFont="1" applyFill="1" applyBorder="1" applyAlignment="1">
      <alignment horizontal="center" wrapText="1"/>
    </xf>
    <xf numFmtId="0" fontId="26" fillId="8" borderId="9" xfId="0" applyFont="1" applyFill="1" applyBorder="1" applyAlignment="1">
      <alignment horizontal="center" wrapText="1"/>
    </xf>
    <xf numFmtId="0" fontId="4" fillId="3" borderId="9" xfId="0" applyFont="1" applyFill="1" applyBorder="1" applyAlignment="1">
      <alignment horizontal="center" vertical="center" wrapText="1"/>
    </xf>
    <xf numFmtId="0" fontId="2" fillId="2" borderId="0" xfId="0" applyFont="1" applyFill="1" applyAlignment="1">
      <alignment horizontal="left" wrapText="1"/>
    </xf>
    <xf numFmtId="0" fontId="0" fillId="0" borderId="0" xfId="0" applyAlignment="1">
      <alignment horizontal="center"/>
    </xf>
    <xf numFmtId="0" fontId="0" fillId="0" borderId="15"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20" fillId="0" borderId="8" xfId="0" applyFont="1" applyBorder="1" applyAlignment="1">
      <alignment horizontal="center" vertical="center" wrapText="1"/>
    </xf>
    <xf numFmtId="0" fontId="6" fillId="2" borderId="11" xfId="0" applyFont="1" applyFill="1" applyBorder="1" applyAlignment="1">
      <alignment horizontal="left" vertical="center" wrapText="1"/>
    </xf>
  </cellXfs>
  <cellStyles count="4">
    <cellStyle name="Hipervínculo" xfId="2" builtinId="8"/>
    <cellStyle name="Hyperlink" xfId="3" xr:uid="{00000000-000B-0000-0000-000008000000}"/>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hyperlink" Target="#DIRECCION!A1"/><Relationship Id="rId7" Type="http://schemas.openxmlformats.org/officeDocument/2006/relationships/image" Target="../media/image2.svg"/><Relationship Id="rId2" Type="http://schemas.openxmlformats.org/officeDocument/2006/relationships/hyperlink" Target="#'SUBDIRECCION DSCD'!A1"/><Relationship Id="rId1" Type="http://schemas.openxmlformats.org/officeDocument/2006/relationships/hyperlink" Target="#'SUBDIRECCION JURIDICA'!A1"/><Relationship Id="rId6" Type="http://schemas.openxmlformats.org/officeDocument/2006/relationships/image" Target="../media/image1.png"/><Relationship Id="rId5" Type="http://schemas.openxmlformats.org/officeDocument/2006/relationships/hyperlink" Target="#'SUBDIRECCION SOLUCIONES Y SER'!A1"/><Relationship Id="rId4" Type="http://schemas.openxmlformats.org/officeDocument/2006/relationships/hyperlink" Target="#'SUBDIRECCION ADMIN FINANCIERA'!A1"/></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299084</xdr:colOff>
      <xdr:row>15</xdr:row>
      <xdr:rowOff>19050</xdr:rowOff>
    </xdr:from>
    <xdr:to>
      <xdr:col>6</xdr:col>
      <xdr:colOff>480060</xdr:colOff>
      <xdr:row>18</xdr:row>
      <xdr:rowOff>144780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598E70FA-1181-4E93-9C97-E9EBA5300C15}"/>
            </a:ext>
          </a:extLst>
        </xdr:cNvPr>
        <xdr:cNvSpPr/>
      </xdr:nvSpPr>
      <xdr:spPr>
        <a:xfrm>
          <a:off x="3347084" y="2847975"/>
          <a:ext cx="1704976" cy="697230"/>
        </a:xfrm>
        <a:prstGeom prst="roundRect">
          <a:avLst/>
        </a:prstGeom>
        <a:solidFill>
          <a:srgbClr val="E9A145"/>
        </a:solidFill>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marL="0" indent="0" algn="ctr"/>
          <a:r>
            <a:rPr lang="es-CO" sz="1200" b="1">
              <a:solidFill>
                <a:srgbClr val="000000"/>
              </a:solidFill>
              <a:latin typeface="Verdana" panose="020B0604030504040204" pitchFamily="34" charset="0"/>
              <a:ea typeface="Verdana" panose="020B0604030504040204" pitchFamily="34" charset="0"/>
              <a:cs typeface="+mn-cs"/>
            </a:rPr>
            <a:t>SUBDIRECCION JURIDICA</a:t>
          </a:r>
        </a:p>
      </xdr:txBody>
    </xdr:sp>
    <xdr:clientData/>
  </xdr:twoCellAnchor>
  <xdr:twoCellAnchor>
    <xdr:from>
      <xdr:col>1</xdr:col>
      <xdr:colOff>441960</xdr:colOff>
      <xdr:row>9</xdr:row>
      <xdr:rowOff>51435</xdr:rowOff>
    </xdr:from>
    <xdr:to>
      <xdr:col>3</xdr:col>
      <xdr:colOff>746760</xdr:colOff>
      <xdr:row>12</xdr:row>
      <xdr:rowOff>177165</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4AE51371-946A-445E-9F2D-CAA904D38620}"/>
            </a:ext>
          </a:extLst>
        </xdr:cNvPr>
        <xdr:cNvSpPr/>
      </xdr:nvSpPr>
      <xdr:spPr>
        <a:xfrm>
          <a:off x="1203960" y="1737360"/>
          <a:ext cx="1828800" cy="697230"/>
        </a:xfrm>
        <a:prstGeom prst="roundRect">
          <a:avLst/>
        </a:prstGeom>
        <a:solidFill>
          <a:srgbClr val="E9A145"/>
        </a:solidFill>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marL="0" indent="0" algn="ctr"/>
          <a:r>
            <a:rPr lang="en-US" sz="1200" b="1">
              <a:solidFill>
                <a:srgbClr val="000000"/>
              </a:solidFill>
              <a:latin typeface="Verdana" panose="020B0604030504040204" pitchFamily="34" charset="0"/>
              <a:ea typeface="Verdana" panose="020B0604030504040204" pitchFamily="34" charset="0"/>
              <a:cs typeface="+mn-cs"/>
            </a:rPr>
            <a:t>SUBDIRECCION DESARROLLO Y SCD</a:t>
          </a:r>
        </a:p>
      </xdr:txBody>
    </xdr:sp>
    <xdr:clientData/>
  </xdr:twoCellAnchor>
  <xdr:twoCellAnchor>
    <xdr:from>
      <xdr:col>3</xdr:col>
      <xdr:colOff>72390</xdr:colOff>
      <xdr:row>5</xdr:row>
      <xdr:rowOff>7620</xdr:rowOff>
    </xdr:from>
    <xdr:to>
      <xdr:col>5</xdr:col>
      <xdr:colOff>64770</xdr:colOff>
      <xdr:row>8</xdr:row>
      <xdr:rowOff>7620</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id="{B806ED3A-E897-432B-B1A0-632A9EACD085}"/>
            </a:ext>
          </a:extLst>
        </xdr:cNvPr>
        <xdr:cNvSpPr/>
      </xdr:nvSpPr>
      <xdr:spPr>
        <a:xfrm>
          <a:off x="2358390" y="931545"/>
          <a:ext cx="1516380" cy="571500"/>
        </a:xfrm>
        <a:prstGeom prst="roundRect">
          <a:avLst/>
        </a:prstGeom>
        <a:solidFill>
          <a:srgbClr val="E9A145"/>
        </a:solidFill>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s-CO" sz="1200" b="1">
              <a:solidFill>
                <a:srgbClr val="000000"/>
              </a:solidFill>
              <a:latin typeface="Verdana" panose="020B0604030504040204" pitchFamily="34" charset="0"/>
              <a:ea typeface="Verdana" panose="020B0604030504040204" pitchFamily="34" charset="0"/>
            </a:rPr>
            <a:t>DIRECCION</a:t>
          </a:r>
          <a:endParaRPr lang="es-CO" sz="900" b="1">
            <a:solidFill>
              <a:srgbClr val="000000"/>
            </a:solidFill>
            <a:latin typeface="Verdana" panose="020B0604030504040204" pitchFamily="34" charset="0"/>
            <a:ea typeface="Verdana" panose="020B0604030504040204" pitchFamily="34" charset="0"/>
          </a:endParaRPr>
        </a:p>
      </xdr:txBody>
    </xdr:sp>
    <xdr:clientData/>
  </xdr:twoCellAnchor>
  <xdr:twoCellAnchor>
    <xdr:from>
      <xdr:col>1</xdr:col>
      <xdr:colOff>426720</xdr:colOff>
      <xdr:row>15</xdr:row>
      <xdr:rowOff>22860</xdr:rowOff>
    </xdr:from>
    <xdr:to>
      <xdr:col>3</xdr:col>
      <xdr:colOff>670560</xdr:colOff>
      <xdr:row>18</xdr:row>
      <xdr:rowOff>144780</xdr:rowOff>
    </xdr:to>
    <xdr:sp macro="" textlink="">
      <xdr:nvSpPr>
        <xdr:cNvPr id="5" name="Rectángulo: esquinas redondeadas 4">
          <a:hlinkClick xmlns:r="http://schemas.openxmlformats.org/officeDocument/2006/relationships" r:id="rId4"/>
          <a:extLst>
            <a:ext uri="{FF2B5EF4-FFF2-40B4-BE49-F238E27FC236}">
              <a16:creationId xmlns:a16="http://schemas.microsoft.com/office/drawing/2014/main" id="{DB09F63F-7348-43FC-BAB0-DEB089BB5540}"/>
            </a:ext>
          </a:extLst>
        </xdr:cNvPr>
        <xdr:cNvSpPr/>
      </xdr:nvSpPr>
      <xdr:spPr>
        <a:xfrm>
          <a:off x="1188720" y="2851785"/>
          <a:ext cx="1767840" cy="693420"/>
        </a:xfrm>
        <a:prstGeom prst="roundRect">
          <a:avLst/>
        </a:prstGeom>
        <a:solidFill>
          <a:srgbClr val="E9A145"/>
        </a:solidFill>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marL="0" indent="0" algn="ctr"/>
          <a:r>
            <a:rPr lang="es-CO" sz="1200" b="1">
              <a:solidFill>
                <a:srgbClr val="000000"/>
              </a:solidFill>
              <a:latin typeface="Verdana" panose="020B0604030504040204" pitchFamily="34" charset="0"/>
              <a:ea typeface="Verdana" panose="020B0604030504040204" pitchFamily="34" charset="0"/>
              <a:cs typeface="+mn-cs"/>
            </a:rPr>
            <a:t>SUBDIRECCION ADMINISTRATIVA Y FINANCIERA</a:t>
          </a:r>
        </a:p>
      </xdr:txBody>
    </xdr:sp>
    <xdr:clientData/>
  </xdr:twoCellAnchor>
  <xdr:twoCellAnchor>
    <xdr:from>
      <xdr:col>4</xdr:col>
      <xdr:colOff>304800</xdr:colOff>
      <xdr:row>9</xdr:row>
      <xdr:rowOff>38100</xdr:rowOff>
    </xdr:from>
    <xdr:to>
      <xdr:col>6</xdr:col>
      <xdr:colOff>624840</xdr:colOff>
      <xdr:row>12</xdr:row>
      <xdr:rowOff>175260</xdr:rowOff>
    </xdr:to>
    <xdr:sp macro="" textlink="">
      <xdr:nvSpPr>
        <xdr:cNvPr id="6" name="Rectángulo: esquinas redondeadas 5">
          <a:hlinkClick xmlns:r="http://schemas.openxmlformats.org/officeDocument/2006/relationships" r:id="rId5"/>
          <a:extLst>
            <a:ext uri="{FF2B5EF4-FFF2-40B4-BE49-F238E27FC236}">
              <a16:creationId xmlns:a16="http://schemas.microsoft.com/office/drawing/2014/main" id="{98C0EF56-0482-4E07-8F67-86066C17313B}"/>
            </a:ext>
            <a:ext uri="{147F2762-F138-4A5C-976F-8EAC2B608ADB}">
              <a16:predDERef xmlns:a16="http://schemas.microsoft.com/office/drawing/2014/main" pred="{DB09F63F-7348-43FC-BAB0-DEB089BB5540}"/>
            </a:ext>
          </a:extLst>
        </xdr:cNvPr>
        <xdr:cNvSpPr/>
      </xdr:nvSpPr>
      <xdr:spPr>
        <a:xfrm>
          <a:off x="3352800" y="1724025"/>
          <a:ext cx="1844040" cy="708660"/>
        </a:xfrm>
        <a:prstGeom prst="roundRect">
          <a:avLst/>
        </a:prstGeom>
        <a:solidFill>
          <a:srgbClr val="E9A145"/>
        </a:solidFill>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marL="0" indent="0" algn="ctr"/>
          <a:r>
            <a:rPr lang="en-US" sz="1200" b="1">
              <a:solidFill>
                <a:srgbClr val="000000"/>
              </a:solidFill>
              <a:latin typeface="Verdana" panose="020B0604030504040204" pitchFamily="34" charset="0"/>
              <a:ea typeface="Verdana" panose="020B0604030504040204" pitchFamily="34" charset="0"/>
            </a:rPr>
            <a:t>SUBDIRECCION SOLUCIONES Y SERVICIOS</a:t>
          </a:r>
        </a:p>
      </xdr:txBody>
    </xdr:sp>
    <xdr:clientData/>
  </xdr:twoCellAnchor>
  <xdr:twoCellAnchor editAs="oneCell">
    <xdr:from>
      <xdr:col>8</xdr:col>
      <xdr:colOff>409575</xdr:colOff>
      <xdr:row>3</xdr:row>
      <xdr:rowOff>28575</xdr:rowOff>
    </xdr:from>
    <xdr:to>
      <xdr:col>12</xdr:col>
      <xdr:colOff>619125</xdr:colOff>
      <xdr:row>18</xdr:row>
      <xdr:rowOff>76200</xdr:rowOff>
    </xdr:to>
    <xdr:pic>
      <xdr:nvPicPr>
        <xdr:cNvPr id="7" name="Gráfico 6">
          <a:extLst>
            <a:ext uri="{FF2B5EF4-FFF2-40B4-BE49-F238E27FC236}">
              <a16:creationId xmlns:a16="http://schemas.microsoft.com/office/drawing/2014/main" id="{AD562592-3E27-4B00-BDC9-4402F968251B}"/>
            </a:ext>
            <a:ext uri="{147F2762-F138-4A5C-976F-8EAC2B608ADB}">
              <a16:predDERef xmlns:a16="http://schemas.microsoft.com/office/drawing/2014/main" pred="{98C0EF56-0482-4E07-8F67-86066C17313B}"/>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5743575" y="571500"/>
          <a:ext cx="2876550" cy="29051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70</xdr:col>
      <xdr:colOff>0</xdr:colOff>
      <xdr:row>0</xdr:row>
      <xdr:rowOff>0</xdr:rowOff>
    </xdr:from>
    <xdr:to>
      <xdr:col>70</xdr:col>
      <xdr:colOff>763623</xdr:colOff>
      <xdr:row>3</xdr:row>
      <xdr:rowOff>167640</xdr:rowOff>
    </xdr:to>
    <xdr:pic>
      <xdr:nvPicPr>
        <xdr:cNvPr id="4" name="Gráfico 3">
          <a:extLst>
            <a:ext uri="{FF2B5EF4-FFF2-40B4-BE49-F238E27FC236}">
              <a16:creationId xmlns:a16="http://schemas.microsoft.com/office/drawing/2014/main" id="{F41BA2F4-71ED-4F1A-81A4-BCA0DE922FC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7050345" y="0"/>
          <a:ext cx="782320" cy="7010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69</xdr:col>
      <xdr:colOff>3436620</xdr:colOff>
      <xdr:row>0</xdr:row>
      <xdr:rowOff>0</xdr:rowOff>
    </xdr:from>
    <xdr:to>
      <xdr:col>70</xdr:col>
      <xdr:colOff>765177</xdr:colOff>
      <xdr:row>3</xdr:row>
      <xdr:rowOff>171450</xdr:rowOff>
    </xdr:to>
    <xdr:pic>
      <xdr:nvPicPr>
        <xdr:cNvPr id="10" name="Gráfico 9">
          <a:extLst>
            <a:ext uri="{FF2B5EF4-FFF2-40B4-BE49-F238E27FC236}">
              <a16:creationId xmlns:a16="http://schemas.microsoft.com/office/drawing/2014/main" id="{B08F6FC5-CBD8-4D36-BA96-7324A34DB2C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4735770" y="0"/>
          <a:ext cx="786130" cy="7048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55</xdr:col>
      <xdr:colOff>847725</xdr:colOff>
      <xdr:row>0</xdr:row>
      <xdr:rowOff>114300</xdr:rowOff>
    </xdr:from>
    <xdr:to>
      <xdr:col>55</xdr:col>
      <xdr:colOff>1552575</xdr:colOff>
      <xdr:row>1</xdr:row>
      <xdr:rowOff>495300</xdr:rowOff>
    </xdr:to>
    <xdr:pic>
      <xdr:nvPicPr>
        <xdr:cNvPr id="9" name="Gráfico 8">
          <a:extLst>
            <a:ext uri="{FF2B5EF4-FFF2-40B4-BE49-F238E27FC236}">
              <a16:creationId xmlns:a16="http://schemas.microsoft.com/office/drawing/2014/main" id="{333F845A-86C4-477B-8B5F-F66385C534C5}"/>
            </a:ext>
            <a:ext uri="{147F2762-F138-4A5C-976F-8EAC2B608ADB}">
              <a16:predDERef xmlns:a16="http://schemas.microsoft.com/office/drawing/2014/main" pred="{00B12F9E-5131-4B39-9DEA-EAA9B99AE2F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53016150" y="114300"/>
          <a:ext cx="704850" cy="5619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54</xdr:col>
      <xdr:colOff>2156460</xdr:colOff>
      <xdr:row>0</xdr:row>
      <xdr:rowOff>0</xdr:rowOff>
    </xdr:from>
    <xdr:to>
      <xdr:col>55</xdr:col>
      <xdr:colOff>547370</xdr:colOff>
      <xdr:row>3</xdr:row>
      <xdr:rowOff>129540</xdr:rowOff>
    </xdr:to>
    <xdr:pic>
      <xdr:nvPicPr>
        <xdr:cNvPr id="2" name="Gráfico 1">
          <a:extLst>
            <a:ext uri="{FF2B5EF4-FFF2-40B4-BE49-F238E27FC236}">
              <a16:creationId xmlns:a16="http://schemas.microsoft.com/office/drawing/2014/main" id="{432A0454-DF10-430A-9F8F-B8590C68B72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3976310" y="0"/>
          <a:ext cx="797560" cy="681990"/>
        </a:xfrm>
        <a:prstGeom prst="rect">
          <a:avLst/>
        </a:prstGeom>
      </xdr:spPr>
    </xdr:pic>
    <xdr:clientData/>
  </xdr:twoCellAnchor>
  <xdr:twoCellAnchor editAs="oneCell">
    <xdr:from>
      <xdr:col>54</xdr:col>
      <xdr:colOff>3436620</xdr:colOff>
      <xdr:row>0</xdr:row>
      <xdr:rowOff>0</xdr:rowOff>
    </xdr:from>
    <xdr:to>
      <xdr:col>55</xdr:col>
      <xdr:colOff>784225</xdr:colOff>
      <xdr:row>3</xdr:row>
      <xdr:rowOff>133350</xdr:rowOff>
    </xdr:to>
    <xdr:pic>
      <xdr:nvPicPr>
        <xdr:cNvPr id="3" name="Gráfico 2">
          <a:extLst>
            <a:ext uri="{FF2B5EF4-FFF2-40B4-BE49-F238E27FC236}">
              <a16:creationId xmlns:a16="http://schemas.microsoft.com/office/drawing/2014/main" id="{93247A63-5B19-455E-A972-DFE94A9F79F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7758370" y="0"/>
          <a:ext cx="782955" cy="6858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69</xdr:col>
      <xdr:colOff>3436620</xdr:colOff>
      <xdr:row>0</xdr:row>
      <xdr:rowOff>0</xdr:rowOff>
    </xdr:from>
    <xdr:to>
      <xdr:col>70</xdr:col>
      <xdr:colOff>761363</xdr:colOff>
      <xdr:row>3</xdr:row>
      <xdr:rowOff>167640</xdr:rowOff>
    </xdr:to>
    <xdr:pic>
      <xdr:nvPicPr>
        <xdr:cNvPr id="3" name="Gráfico 2">
          <a:extLst>
            <a:ext uri="{FF2B5EF4-FFF2-40B4-BE49-F238E27FC236}">
              <a16:creationId xmlns:a16="http://schemas.microsoft.com/office/drawing/2014/main" id="{93902C6A-2027-4C0D-B961-B2454A4BE8A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5983545" y="0"/>
          <a:ext cx="782320" cy="701040"/>
        </a:xfrm>
        <a:prstGeom prst="rect">
          <a:avLst/>
        </a:prstGeom>
      </xdr:spPr>
    </xdr:pic>
    <xdr:clientData/>
  </xdr:twoCellAnchor>
  <xdr:twoCellAnchor editAs="oneCell">
    <xdr:from>
      <xdr:col>69</xdr:col>
      <xdr:colOff>3436620</xdr:colOff>
      <xdr:row>0</xdr:row>
      <xdr:rowOff>0</xdr:rowOff>
    </xdr:from>
    <xdr:to>
      <xdr:col>70</xdr:col>
      <xdr:colOff>780413</xdr:colOff>
      <xdr:row>3</xdr:row>
      <xdr:rowOff>158115</xdr:rowOff>
    </xdr:to>
    <xdr:pic>
      <xdr:nvPicPr>
        <xdr:cNvPr id="5" name="Gráfico 4">
          <a:extLst>
            <a:ext uri="{FF2B5EF4-FFF2-40B4-BE49-F238E27FC236}">
              <a16:creationId xmlns:a16="http://schemas.microsoft.com/office/drawing/2014/main" id="{B42ECBD6-BC8F-4227-9446-3140E697014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5983545" y="0"/>
          <a:ext cx="782320" cy="70104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hyperlink" Target="https://365and.sharepoint.com/:f:/r/sites/PL-PLANEACION/Documentos%20compartidos/Planeaci%C3%B3n/2026/PAI%20MIPG/Soportes/SJ/Fila%209?csf=1&amp;web=1&amp;e=PmopwZ" TargetMode="External"/><Relationship Id="rId7" Type="http://schemas.openxmlformats.org/officeDocument/2006/relationships/printerSettings" Target="../printerSettings/printerSettings1.bin"/><Relationship Id="rId2" Type="http://schemas.openxmlformats.org/officeDocument/2006/relationships/hyperlink" Target="https://365and.sharepoint.com/:x:/r/sites/PL-PLANEACION/Documentos%20compartidos/Planeaci%C3%B3n/2026/PAI%20MIPG/Soportes/SJ/Fila%208/MATRIZ%20PQRSD%202026.xlsx?d=w7cdf1c40df404a4493f8f3f8efeb4aec&amp;csf=1&amp;web=1&amp;e=EdYQrr" TargetMode="External"/><Relationship Id="rId1" Type="http://schemas.openxmlformats.org/officeDocument/2006/relationships/hyperlink" Target="https://365and.sharepoint.com/:b:/r/sites/IntranetAND/Gestion%20Contractual/06%20MANUALES%20Y%20GU%C3%8DAS/CT.MN.01%20MANUAL%20DE%20CONTRATACIO%CC%81N%20V4.pdf?csf=1&amp;web=1&amp;e=F37nYC" TargetMode="External"/><Relationship Id="rId6" Type="http://schemas.openxmlformats.org/officeDocument/2006/relationships/hyperlink" Target="https://365and.sharepoint.com/:f:/r/sites/PL-PLANEACION/Documentos%20compartidos/Planeaci%C3%B3n/2026/Instrumentos%20de%20planeaci%C3%B3n%20(formulaci%C3%B3n%20y%20seguimiento)/Plan%20de%20Acci%C3%B3n%20Institucional%20-%20PAI%20MIPG/Seguimiento/Trimestre%20II/Soportes/SJ/Fila%209?csf=1&amp;web=1&amp;e=zz5S4W" TargetMode="External"/><Relationship Id="rId5" Type="http://schemas.openxmlformats.org/officeDocument/2006/relationships/hyperlink" Target="https://365and.sharepoint.com/:f:/r/sites/PL-PLANEACION/Documentos%20compartidos/Planeaci%C3%B3n/2026/Instrumentos%20de%20planeaci%C3%B3n%20(formulaci%C3%B3n%20y%20seguimiento)/Plan%20de%20Acci%C3%B3n%20Institucional%20-%20PAI%20MIPG/Seguimiento/Trimestre%20II/Soportes/SJ/Fila%208?csf=1&amp;web=1&amp;e=unsWEj" TargetMode="External"/><Relationship Id="rId4" Type="http://schemas.openxmlformats.org/officeDocument/2006/relationships/hyperlink" Target="https://365and.sharepoint.com/:f:/r/sites/PL-PLANEACION/Documentos%20compartidos/Planeaci%C3%B3n/2026/Instrumentos%20de%20planeaci%C3%B3n%20(formulaci%C3%B3n%20y%20seguimiento)/Plan%20de%20Acci%C3%B3n%20Institucional%20-%20PAI%20MIPG/Seguimiento/Trimestre%20II/Soportes/SJ/Fila%207?csf=1&amp;web=1&amp;e=aeeMcL"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365and.sharepoint.com/:f:/r/sites/PL-PLANEACION/Documentos%20compartidos/Planeaci%C3%B3n/2026/Instrumentos%20de%20planeaci%C3%B3n%20(formulaci%C3%B3n%20y%20seguimiento)/Plan%20de%20Acci%C3%B3n%20Institucional%20-%20PAI%20MIPG/Seguimiento/Trimestre%20II/Soportes/SDSCD/Fila%2010?csf=1&amp;web=1&amp;e=f7lmoZ" TargetMode="External"/><Relationship Id="rId13" Type="http://schemas.openxmlformats.org/officeDocument/2006/relationships/hyperlink" Target="https://365and.sharepoint.com/:f:/r/sites/PL-PLANEACION/Documentos%20compartidos/Planeaci%C3%B3n/2026/Instrumentos%20de%20planeaci%C3%B3n%20(formulaci%C3%B3n%20y%20seguimiento)/Plan%20de%20Acci%C3%B3n%20Institucional%20-%20PAI%20MIPG/Seguimiento/Trimestre%20II/Soportes/SDSCD/Fila%207?csf=1&amp;web=1&amp;e=tPd6d8" TargetMode="External"/><Relationship Id="rId3" Type="http://schemas.openxmlformats.org/officeDocument/2006/relationships/hyperlink" Target="https://365and.sharepoint.com/:f:/r/sites/PL-PLANEACION/Documentos%20compartidos/Planeaci%C3%B3n/2026/Instrumentos%20de%20planeaci%C3%B3n%20(formulaci%C3%B3n%20y%20seguimiento)/Plan%20de%20Acci%C3%B3n%20Institucional%20-%20PAI%20MIPG/Seguimiento/Trimestre%20I/Soportes/SDSCD/Fila%208?csf=1&amp;web=1&amp;e=dvtVHn" TargetMode="External"/><Relationship Id="rId7" Type="http://schemas.openxmlformats.org/officeDocument/2006/relationships/hyperlink" Target="https://365and.sharepoint.com/:f:/r/sites/PL-PLANEACION/Documentos%20compartidos/Planeaci%C3%B3n/2026/Instrumentos%20de%20planeaci%C3%B3n%20(formulaci%C3%B3n%20y%20seguimiento)/Plan%20de%20Acci%C3%B3n%20Institucional%20-%20PAI%20MIPG/Seguimiento/Trimestre%20I/Soportes/SDSCD/Fila%2010?csf=1&amp;web=1&amp;e=MBrMxc" TargetMode="External"/><Relationship Id="rId12" Type="http://schemas.openxmlformats.org/officeDocument/2006/relationships/hyperlink" Target="https://365and.sharepoint.com/:f:/r/sites/PL-PLANEACION/Documentos%20compartidos/Planeaci%C3%B3n/2026/Instrumentos%20de%20planeaci%C3%B3n%20(formulaci%C3%B3n%20y%20seguimiento)/Plan%20de%20Acci%C3%B3n%20Institucional%20-%20PAI%20MIPG/Seguimiento/Trimestre%20II/Soportes/SDSCD/Fila%208?csf=1&amp;web=1&amp;e=SHs7fT" TargetMode="External"/><Relationship Id="rId2" Type="http://schemas.openxmlformats.org/officeDocument/2006/relationships/hyperlink" Target="https://365and.sharepoint.com/:f:/r/sites/PL-PLANEACION/Documentos%20compartidos/Planeaci%C3%B3n/2026/Instrumentos%20de%20planeaci%C3%B3n%20(formulaci%C3%B3n%20y%20seguimiento)/Plan%20de%20Acci%C3%B3n%20Institucional%20-%20PAI%20MIPG/Seguimiento/Trimestre%20I/Soportes/SDSCD/Fila%207?csf=1&amp;web=1&amp;e=miaPvx" TargetMode="External"/><Relationship Id="rId16" Type="http://schemas.openxmlformats.org/officeDocument/2006/relationships/drawing" Target="../drawings/drawing3.xml"/><Relationship Id="rId1" Type="http://schemas.openxmlformats.org/officeDocument/2006/relationships/hyperlink" Target="https://365and.sharepoint.com/:f:/r/sites/PL-PLANEACION/Documentos%20compartidos/Planeaci%C3%B3n/2026/Instrumentos%20de%20planeaci%C3%B3n%20(formulaci%C3%B3n%20y%20seguimiento)/Plan%20de%20Acci%C3%B3n%20Institucional%20-%20PAI%20MIPG/Seguimiento/Trimestre%20I/Soportes/SDSCD/Fila%206?csf=1&amp;web=1&amp;e=wAsZwU" TargetMode="External"/><Relationship Id="rId6" Type="http://schemas.openxmlformats.org/officeDocument/2006/relationships/hyperlink" Target="https://365and.sharepoint.com/:f:/r/sites/PL-PLANEACION/Documentos%20compartidos/Planeaci%C3%B3n/2026/Instrumentos%20de%20planeaci%C3%B3n%20(formulaci%C3%B3n%20y%20seguimiento)/Plan%20de%20Acci%C3%B3n%20Institucional%20-%20PAI%20MIPG/Seguimiento/Trimestre%20I/Soportes/SDSCD/Fila%209?csf=1&amp;web=1&amp;e=ufQBvH" TargetMode="External"/><Relationship Id="rId11" Type="http://schemas.openxmlformats.org/officeDocument/2006/relationships/hyperlink" Target="https://365and.sharepoint.com/:f:/r/sites/PL-PLANEACION/Documentos%20compartidos/Planeaci%C3%B3n/2026/Instrumentos%20de%20planeaci%C3%B3n%20(formulaci%C3%B3n%20y%20seguimiento)/Plan%20de%20Acci%C3%B3n%20Institucional%20-%20PAI%20MIPG/Seguimiento/Trimestre%20II/Soportes/SDSCD/Fila%209?csf=1&amp;web=1&amp;e=bIaTgp" TargetMode="External"/><Relationship Id="rId5" Type="http://schemas.openxmlformats.org/officeDocument/2006/relationships/hyperlink" Target="https://365and.sharepoint.com/:f:/r/sites/PL-PLANEACION/Documentos%20compartidos/Planeaci%C3%B3n/2026/Instrumentos%20de%20planeaci%C3%B3n%20(formulaci%C3%B3n%20y%20seguimiento)/Plan%20de%20Acci%C3%B3n%20Institucional%20-%20PAI%20MIPG/Seguimiento/Trimestre%20I/Soportes/SDSCD/Fila%2011?csf=1&amp;web=1&amp;e=lVi0Dv" TargetMode="External"/><Relationship Id="rId15" Type="http://schemas.openxmlformats.org/officeDocument/2006/relationships/printerSettings" Target="../printerSettings/printerSettings2.bin"/><Relationship Id="rId10" Type="http://schemas.openxmlformats.org/officeDocument/2006/relationships/hyperlink" Target="https://365and.sharepoint.com/:f:/r/sites/PL-PLANEACION/Documentos%20compartidos/Planeaci%C3%B3n/2026/Instrumentos%20de%20planeaci%C3%B3n%20(formulaci%C3%B3n%20y%20seguimiento)/Plan%20de%20Acci%C3%B3n%20Institucional%20-%20PAI%20MIPG/Seguimiento/Trimestre%20II/Soportes/SDSCD/Fila%2012?csf=1&amp;web=1&amp;e=5bUJhA" TargetMode="External"/><Relationship Id="rId4" Type="http://schemas.openxmlformats.org/officeDocument/2006/relationships/hyperlink" Target="https://365and.sharepoint.com/:f:/r/sites/PL-PLANEACION/Documentos%20compartidos/Planeaci%C3%B3n/2026/Instrumentos%20de%20planeaci%C3%B3n%20(formulaci%C3%B3n%20y%20seguimiento)/Plan%20de%20Acci%C3%B3n%20Institucional%20-%20PAI%20MIPG/Seguimiento/Trimestre%20I/Soportes/SDSCD/Fila%2012?csf=1&amp;web=1&amp;e=uKft28" TargetMode="External"/><Relationship Id="rId9" Type="http://schemas.openxmlformats.org/officeDocument/2006/relationships/hyperlink" Target="https://365and.sharepoint.com/:f:/r/sites/PL-PLANEACION/Documentos%20compartidos/Planeaci%C3%B3n/2026/Instrumentos%20de%20planeaci%C3%B3n%20(formulaci%C3%B3n%20y%20seguimiento)/Plan%20de%20Acci%C3%B3n%20Institucional%20-%20PAI%20MIPG/Seguimiento/Trimestre%20II/Soportes/SDSCD/Fila%2011?csf=1&amp;web=1&amp;e=biDMCh" TargetMode="External"/><Relationship Id="rId14" Type="http://schemas.openxmlformats.org/officeDocument/2006/relationships/hyperlink" Target="https://365and.sharepoint.com/:f:/r/sites/PL-PLANEACION/Documentos%20compartidos/Planeaci%C3%B3n/2026/Instrumentos%20de%20planeaci%C3%B3n%20(formulaci%C3%B3n%20y%20seguimiento)/Plan%20de%20Acci%C3%B3n%20Institucional%20-%20PAI%20MIPG/Seguimiento/Trimestre%20II/Soportes/SDSCD/Fila%206?csf=1&amp;web=1&amp;e=7h322a"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f:/r/sites/PL-PLANEACION/Documentos%20compartidos/Planeaci%25C3%25B3n/2026/PAI%20MIPG/Soportes/Direcci%25C3%25B3n/Fila%206%3fcsf=1&amp;web=1&amp;e=PxKv42" TargetMode="External"/><Relationship Id="rId13" Type="http://schemas.openxmlformats.org/officeDocument/2006/relationships/hyperlink" Target="../../../:f:/r/sites/PL-PLANEACION/Documentos%20compartidos/Planeaci%25C3%25B3n/2026/PAI%20MIPG/Soportes/Direcci%25C3%25B3n/Fila%2014%3fcsf=1&amp;web=1&amp;e=k2POok" TargetMode="External"/><Relationship Id="rId18" Type="http://schemas.openxmlformats.org/officeDocument/2006/relationships/hyperlink" Target="https://365and.sharepoint.com/:f:/r/sites/PL-PLANEACION/Documentos%20compartidos/Planeaci%C3%B3n/2026/Instrumentos%20de%20planeaci%C3%B3n%20(formulaci%C3%B3n%20y%20seguimiento)/Plan%20de%20Acci%C3%B3n%20Institucional%20-%20PAI%20MIPG/Seguimiento/Trimestre%20II/Soportes/Direccion/Fila%2016?csf=1&amp;web=1&amp;e=xXFAbD" TargetMode="External"/><Relationship Id="rId26" Type="http://schemas.openxmlformats.org/officeDocument/2006/relationships/hyperlink" Target="https://365and.sharepoint.com/:f:/r/sites/PL-PLANEACION/Documentos%20compartidos/Planeaci%C3%B3n/2026/Instrumentos%20de%20planeaci%C3%B3n%20(formulaci%C3%B3n%20y%20seguimiento)/Plan%20de%20Acci%C3%B3n%20Institucional%20-%20PAI%20MIPG/Seguimiento/Trimestre%20II/Soportes/Direccion/Fila%2010?csf=1&amp;web=1&amp;e=x9yYGh" TargetMode="External"/><Relationship Id="rId3" Type="http://schemas.openxmlformats.org/officeDocument/2006/relationships/hyperlink" Target="https://365and-my.sharepoint.com/:f:/r/personal/comunicaciones_and_gov_co/Documents/COMUNICACIONES%20AND%202026/PLAN%20DE%20ACCI%C3%93N%20DE%20COMUNICACIONES%20AND%202026?csf=1&amp;web=1&amp;e=H2Sv26" TargetMode="External"/><Relationship Id="rId21" Type="http://schemas.openxmlformats.org/officeDocument/2006/relationships/hyperlink" Target="https://365and.sharepoint.com/:f:/r/sites/PL-PLANEACION/Documentos%20compartidos/Planeaci%C3%B3n/2026/Instrumentos%20de%20planeaci%C3%B3n%20(formulaci%C3%B3n%20y%20seguimiento)/Plan%20de%20Acci%C3%B3n%20Institucional%20-%20PAI%20MIPG/Seguimiento/Trimestre%20II/Soportes/Direccion/Fila%206?csf=1&amp;web=1&amp;e=jtUpIo" TargetMode="External"/><Relationship Id="rId7" Type="http://schemas.openxmlformats.org/officeDocument/2006/relationships/hyperlink" Target="https://and.gov.co/sites/default/files/2026-03/informe-software-legal-vigencia-2025.pdf" TargetMode="External"/><Relationship Id="rId12" Type="http://schemas.openxmlformats.org/officeDocument/2006/relationships/hyperlink" Target="../../../:f:/r/sites/PL-PLANEACION/Documentos%20compartidos/Planeaci%25C3%25B3n/2026/PAI%20MIPG/Soportes/Direcci%25C3%25B3n/Fila%2015%3fcsf=1&amp;web=1&amp;e=ZewCka" TargetMode="External"/><Relationship Id="rId17" Type="http://schemas.openxmlformats.org/officeDocument/2006/relationships/hyperlink" Target="https://365and.sharepoint.com/:f:/r/sites/PL-PLANEACION/Documentos%20compartidos/Planeaci%C3%B3n/2026/Instrumentos%20de%20planeaci%C3%B3n%20(formulaci%C3%B3n%20y%20seguimiento)/Plan%20de%20Acci%C3%B3n%20Institucional%20-%20PAI%20MIPG/Seguimiento/Trimestre%20II/Soportes/Direccion/Fila%2015?csf=1&amp;web=1&amp;e=vRikhy" TargetMode="External"/><Relationship Id="rId25" Type="http://schemas.openxmlformats.org/officeDocument/2006/relationships/hyperlink" Target="https://365and.sharepoint.com/:f:/r/sites/PL-PLANEACION/Documentos%20compartidos/Planeaci%C3%B3n/2026/Instrumentos%20de%20planeaci%C3%B3n%20(formulaci%C3%B3n%20y%20seguimiento)/Plan%20de%20Acci%C3%B3n%20Institucional%20-%20PAI%20MIPG/Seguimiento/Trimestre%20II/Soportes/Direccion/Fila%209?csf=1&amp;web=1&amp;e=H0AeSY" TargetMode="External"/><Relationship Id="rId2" Type="http://schemas.openxmlformats.org/officeDocument/2006/relationships/hyperlink" Target="https://365and-my.sharepoint.com/:f:/r/personal/comunicaciones_and_gov_co/Documents/COMUNICACIONES%20AND%202026?csf=1&amp;web=1&amp;e=wRR23P" TargetMode="External"/><Relationship Id="rId16" Type="http://schemas.openxmlformats.org/officeDocument/2006/relationships/hyperlink" Target="https://365and.sharepoint.com/:f:/r/sites/PL-PLANEACION/Documentos%20compartidos/Planeaci%C3%B3n/2026/PAI%20MIPG/Soportes/Direcci%C3%B3n/Fila%2017?csf=1&amp;web=1&amp;e=hiwuHG" TargetMode="External"/><Relationship Id="rId20" Type="http://schemas.openxmlformats.org/officeDocument/2006/relationships/hyperlink" Target="https://365and.sharepoint.com/:f:/r/sites/PL-PLANEACION/Documentos%20compartidos/Planeaci%C3%B3n/2026/Instrumentos%20de%20planeaci%C3%B3n%20(formulaci%C3%B3n%20y%20seguimiento)/Plan%20de%20Acci%C3%B3n%20Institucional%20-%20PAI%20MIPG/Seguimiento/Trimestre%20II/Soportes/Direccion/Fila%2013?csf=1&amp;web=1&amp;e=kUOla8" TargetMode="External"/><Relationship Id="rId29" Type="http://schemas.openxmlformats.org/officeDocument/2006/relationships/printerSettings" Target="../printerSettings/printerSettings3.bin"/><Relationship Id="rId1" Type="http://schemas.openxmlformats.org/officeDocument/2006/relationships/hyperlink" Target="../../../Forms/AllItems.aspx%3fid=/sites/PL-PLANEACION/Documentos%20compartidos/Planeaci%25C3%25B3n/2026/Instrumentos%20de%20planeaci%25C3%25B3n%20(formulaci%25C3%25B3n%20y%20seguimiento)&amp;viewid=a81f5759-5024-41dc-b9b3-e0649d74a9c1" TargetMode="External"/><Relationship Id="rId6" Type="http://schemas.openxmlformats.org/officeDocument/2006/relationships/hyperlink" Target="../../../Forms/AllItems.aspx%3fid=/sites/PL-PLANEACION/Documentos%20compartidos/Planeaci&#243;n/2026/PAI%20MIPG/Soportes/Direcci&#243;n&amp;viewid=a81f5759-5024-41dc-b9b3-e0649d74a9c1&amp;p=true&amp;ct=1774396387241&amp;or=OWA-NT-Mail&amp;cid=e4fc5ed9-4a10-820c-8461-1ee7eee846e3" TargetMode="External"/><Relationship Id="rId11" Type="http://schemas.openxmlformats.org/officeDocument/2006/relationships/hyperlink" Target="../../../:f:/r/sites/PL-PLANEACION/Documentos%20compartidos/Planeaci%25C3%25B3n/2026/PAI%20MIPG/Soportes/Direcci%25C3%25B3n/Fila%208%3fcsf=1&amp;web=1&amp;e=AgTaE9" TargetMode="External"/><Relationship Id="rId24" Type="http://schemas.openxmlformats.org/officeDocument/2006/relationships/hyperlink" Target="https://365and.sharepoint.com/:f:/r/sites/PL-PLANEACION/Documentos%20compartidos/Planeaci%C3%B3n/2026/Instrumentos%20de%20planeaci%C3%B3n%20(formulaci%C3%B3n%20y%20seguimiento)/Plan%20de%20Acci%C3%B3n%20Institucional%20-%20PAI%20MIPG/Seguimiento/Trimestre%20II/Soportes/Direccion/Fila%2012?csf=1&amp;web=1&amp;e=mvtDmu" TargetMode="External"/><Relationship Id="rId5" Type="http://schemas.openxmlformats.org/officeDocument/2006/relationships/hyperlink" Target="../../../Forms/AllItems.aspx%3fid=/sites/PL-PLANEACION/Documentos%20compartidos/Planeaci&#243;n/2026/PAI%20MIPG/Soportes/Direcci&#243;n&amp;viewid=a81f5759-5024-41dc-b9b3-e0649d74a9c1&amp;p=true&amp;ct=1774396387241&amp;or=OWA-NT-Mail&amp;cid=e4fc5ed9-4a10-820c-8461-1ee7eee846e3" TargetMode="External"/><Relationship Id="rId15" Type="http://schemas.openxmlformats.org/officeDocument/2006/relationships/hyperlink" Target="https://365and.sharepoint.com/:f:/r/sites/PL-PLANEACION/Documentos%20compartidos/Planeaci%C3%B3n/2026/PAI%20MIPG/Soportes/Direcci%C3%B3n/Fila%2013?csf=1&amp;web=1&amp;e=HVHBq8" TargetMode="External"/><Relationship Id="rId23" Type="http://schemas.openxmlformats.org/officeDocument/2006/relationships/hyperlink" Target="https://365and.sharepoint.com/:f:/r/sites/PL-PLANEACION/Documentos%20compartidos/Planeaci%C3%B3n/2026/Instrumentos%20de%20planeaci%C3%B3n%20(formulaci%C3%B3n%20y%20seguimiento)/Plan%20de%20Acci%C3%B3n%20Institucional%20-%20PAI%20MIPG/Seguimiento/Trimestre%20II/Soportes/Direccion/Fila%208?csf=1&amp;web=1&amp;e=dZfCKo" TargetMode="External"/><Relationship Id="rId28" Type="http://schemas.openxmlformats.org/officeDocument/2006/relationships/hyperlink" Target="https://365and.sharepoint.com/:f:/r/sites/PL-PLANEACION/Documentos%20compartidos/Planeaci%C3%B3n/2026/Instrumentos%20de%20planeaci%C3%B3n%20(formulaci%C3%B3n%20y%20seguimiento)/Plan%20de%20Acci%C3%B3n%20Institucional%20-%20PAI%20MIPG/Seguimiento/Trimestre%20II/Soportes/Direccion/Fila%2014?csf=1&amp;web=1&amp;e=lKoywx" TargetMode="External"/><Relationship Id="rId10" Type="http://schemas.openxmlformats.org/officeDocument/2006/relationships/hyperlink" Target="../../../:f:/r/sites/PL-PLANEACION/Documentos%20compartidos/Planeaci%25C3%25B3n/2026/PAI%20MIPG/Soportes/Direcci%25C3%25B3n/Fila%207%3fcsf=1&amp;web=1&amp;e=Sezy60" TargetMode="External"/><Relationship Id="rId19" Type="http://schemas.openxmlformats.org/officeDocument/2006/relationships/hyperlink" Target="https://365and.sharepoint.com/:f:/r/sites/PL-PLANEACION/Documentos%20compartidos/Planeaci%C3%B3n/2026/Instrumentos%20de%20planeaci%C3%B3n%20(formulaci%C3%B3n%20y%20seguimiento)/Plan%20de%20Acci%C3%B3n%20Institucional%20-%20PAI%20MIPG/Seguimiento/Trimestre%20II/Soportes/Direccion/Fila%2017?csf=1&amp;web=1&amp;e=qw4wM6" TargetMode="External"/><Relationship Id="rId4" Type="http://schemas.openxmlformats.org/officeDocument/2006/relationships/hyperlink" Target="../../../Forms/AllItems.aspx%3fid=/sites/PL-PLANEACION/Documentos%20compartidos/Planeaci&#243;n/2026/PAI%20MIPG/Soportes/Direcci&#243;n&amp;viewid=a81f5759-5024-41dc-b9b3-e0649d74a9c1&amp;p=true&amp;ct=1774396387241&amp;or=OWA-NT-Mail&amp;cid=e4fc5ed9-4a10-820c-8461-1ee7eee846e3" TargetMode="External"/><Relationship Id="rId9" Type="http://schemas.openxmlformats.org/officeDocument/2006/relationships/hyperlink" Target="../../../:f:/r/sites/PL-PLANEACION/Documentos%20compartidos/Planeaci%25C3%25B3n/2026/PAI%20MIPG/Soportes/Direcci%25C3%25B3n/Fila%209%3fcsf=1&amp;web=1&amp;e=KdpGw7" TargetMode="External"/><Relationship Id="rId14" Type="http://schemas.openxmlformats.org/officeDocument/2006/relationships/hyperlink" Target="https://365and.sharepoint.com/:f:/r/sites/PL-PLANEACION/Documentos%20compartidos/Planeaci%C3%B3n/2026/PAI%20MIPG/Soportes/Direcci%C3%B3n/Fila%2011?csf=1&amp;web=1&amp;e=fNmfIr" TargetMode="External"/><Relationship Id="rId22" Type="http://schemas.openxmlformats.org/officeDocument/2006/relationships/hyperlink" Target="https://365and.sharepoint.com/:f:/r/sites/PL-PLANEACION/Documentos%20compartidos/Planeaci%C3%B3n/2026/Instrumentos%20de%20planeaci%C3%B3n%20(formulaci%C3%B3n%20y%20seguimiento)/Plan%20de%20Acci%C3%B3n%20Institucional%20-%20PAI%20MIPG/Seguimiento/Trimestre%20II/Soportes/Direccion/Fila%207?csf=1&amp;web=1&amp;e=fkPhqF" TargetMode="External"/><Relationship Id="rId27" Type="http://schemas.openxmlformats.org/officeDocument/2006/relationships/hyperlink" Target="https://365and.sharepoint.com/:f:/r/sites/PL-PLANEACION/Documentos%20compartidos/Planeaci%C3%B3n/2026/Instrumentos%20de%20planeaci%C3%B3n%20(formulaci%C3%B3n%20y%20seguimiento)/Plan%20de%20Acci%C3%B3n%20Institucional%20-%20PAI%20MIPG/Seguimiento/Trimestre%20II/Soportes/Direccion/Fila%2011?csf=1&amp;web=1&amp;e=sTeSAI" TargetMode="External"/><Relationship Id="rId30"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8" Type="http://schemas.openxmlformats.org/officeDocument/2006/relationships/hyperlink" Target="https://365and.sharepoint.com/:f:/r/sites/PL-PLANEACION/Documentos%20compartidos/Planeaci%C3%B3n/2026/Instrumentos%20de%20planeaci%C3%B3n%20(formulaci%C3%B3n%20y%20seguimiento)/Plan%20de%20Acci%C3%B3n%20Institucional%20-%20PAI%20MIPG/Seguimiento/Trimestre%20II/Soportes/SAF/Fila%206?csf=1&amp;web=1&amp;e=xldT2D" TargetMode="External"/><Relationship Id="rId13" Type="http://schemas.openxmlformats.org/officeDocument/2006/relationships/hyperlink" Target="https://365and.sharepoint.com/:f:/r/sites/PL-PLANEACION/Documentos%20compartidos/Planeaci%C3%B3n/2026/Instrumentos%20de%20planeaci%C3%B3n%20(formulaci%C3%B3n%20y%20seguimiento)/Plan%20de%20Acci%C3%B3n%20Institucional%20-%20PAI%20MIPG/Seguimiento/Trimestre%20II/Soportes/SAF/Fila%2011?csf=1&amp;web=1&amp;e=1mftVr" TargetMode="External"/><Relationship Id="rId3" Type="http://schemas.openxmlformats.org/officeDocument/2006/relationships/hyperlink" Target="https://365and-my.sharepoint.com/:f:/r/personal/talentohumano_and_gov_co/Documents/TALENTO%20HUMANO%20Y%20SST%202026/ACTIVIDADES%20DE%20BIENESTAR/MARZO?csf=1&amp;web=1&amp;e=3NdQwh" TargetMode="External"/><Relationship Id="rId7" Type="http://schemas.openxmlformats.org/officeDocument/2006/relationships/hyperlink" Target="https://365and.sharepoint.com/:f:/r/sites/PL-PLANEACION/Documentos%20compartidos/Planeaci%C3%B3n/2026/PAI%20MIPG/Soportes/SAF/Fila%2011?csf=1&amp;web=1&amp;e=PUYJcJ" TargetMode="External"/><Relationship Id="rId12" Type="http://schemas.openxmlformats.org/officeDocument/2006/relationships/hyperlink" Target="https://365and.sharepoint.com/:f:/r/sites/PL-PLANEACION/Documentos%20compartidos/Planeaci%C3%B3n/2026/Instrumentos%20de%20planeaci%C3%B3n%20(formulaci%C3%B3n%20y%20seguimiento)/Plan%20de%20Acci%C3%B3n%20Institucional%20-%20PAI%20MIPG/Seguimiento/Trimestre%20II/Soportes/SAF/Fila%209?csf=1&amp;web=1&amp;e=4dbAxu" TargetMode="External"/><Relationship Id="rId2" Type="http://schemas.openxmlformats.org/officeDocument/2006/relationships/hyperlink" Target="https://365and-my.sharepoint.com/:f:/r/personal/talentohumano_and_gov_co/Documents/TALENTO%20HUMANO%20Y%20SST%202026/VINCULACIONES%20PLANTA%202026?csf=1&amp;web=1&amp;e=S4KOQd" TargetMode="External"/><Relationship Id="rId16" Type="http://schemas.openxmlformats.org/officeDocument/2006/relationships/drawing" Target="../drawings/drawing5.xml"/><Relationship Id="rId1" Type="http://schemas.openxmlformats.org/officeDocument/2006/relationships/hyperlink" Target="https://365and-my.sharepoint.com/:x:/r/personal/talentohumano_and_gov_co/Documents/TALENTO%20HUMANO%20Y%20SST%202026/INDUCCIONES%20Y%20CAPACITACIONES%20%202026/FEBRERO/1.1Induccio%CC%81n%20y%20Re%20induccio%CC%81n%20Institucional%20AND%202026%20-%20Informe%20de%20asistencia%202-24-26%20(4).xlsx?d=w1d643179c1fd40bfb649a4115d238eb2&amp;csf=1&amp;web=1&amp;e=bK9V3t" TargetMode="External"/><Relationship Id="rId6" Type="http://schemas.openxmlformats.org/officeDocument/2006/relationships/hyperlink" Target="https://365and.sharepoint.com/:f:/r/sites/PL-PLANEACION/Documentos%20compartidos/Planeaci%C3%B3n/2026/PAI%20MIPG/Soportes/SAF/Fila%206?csf=1&amp;web=1&amp;e=WbDfUX" TargetMode="External"/><Relationship Id="rId11" Type="http://schemas.openxmlformats.org/officeDocument/2006/relationships/hyperlink" Target="https://365and.sharepoint.com/:f:/r/sites/PL-PLANEACION/Documentos%20compartidos/Planeaci%C3%B3n/2026/Instrumentos%20de%20planeaci%C3%B3n%20(formulaci%C3%B3n%20y%20seguimiento)/Plan%20de%20Acci%C3%B3n%20Institucional%20-%20PAI%20MIPG/Seguimiento/Trimestre%20II/Soportes/SAF/Fila%2012?csf=1&amp;web=1&amp;e=hkdPsg" TargetMode="External"/><Relationship Id="rId5" Type="http://schemas.openxmlformats.org/officeDocument/2006/relationships/hyperlink" Target="https://365and-my.sharepoint.com/:f:/r/personal/talentohumano_and_gov_co/Documents/TALENTO%20HUMANO%20Y%20SST%202026/ACTIVIDADES%20DE%20BIENESTAR?csf=1&amp;web=1&amp;e=ytdBVF" TargetMode="External"/><Relationship Id="rId15" Type="http://schemas.openxmlformats.org/officeDocument/2006/relationships/printerSettings" Target="../printerSettings/printerSettings4.bin"/><Relationship Id="rId10" Type="http://schemas.openxmlformats.org/officeDocument/2006/relationships/hyperlink" Target="https://365and.sharepoint.com/:f:/r/sites/PL-PLANEACION/Documentos%20compartidos/Planeaci%C3%B3n/2026/Instrumentos%20de%20planeaci%C3%B3n%20(formulaci%C3%B3n%20y%20seguimiento)/Plan%20de%20Acci%C3%B3n%20Institucional%20-%20PAI%20MIPG/Seguimiento/Trimestre%20II/Soportes/SAF/Fila%208?csf=1&amp;web=1&amp;e=dquOWU" TargetMode="External"/><Relationship Id="rId4" Type="http://schemas.openxmlformats.org/officeDocument/2006/relationships/hyperlink" Target="../../../:f:/r/sites/PL-PLANEACION/Documentos%20compartidos/Planeaci%25C3%25B3n/2026/PAI%20MIPG/Soportes/SAF/Fila%2010%3fcsf=1&amp;web=1&amp;e=RDJXXn" TargetMode="External"/><Relationship Id="rId9" Type="http://schemas.openxmlformats.org/officeDocument/2006/relationships/hyperlink" Target="https://365and.sharepoint.com/:f:/r/sites/PL-PLANEACION/Documentos%20compartidos/Planeaci%C3%B3n/2026/Instrumentos%20de%20planeaci%C3%B3n%20(formulaci%C3%B3n%20y%20seguimiento)/Plan%20de%20Acci%C3%B3n%20Institucional%20-%20PAI%20MIPG/Seguimiento/Trimestre%20II/Soportes/SAF/Fila%207?csf=1&amp;web=1&amp;e=u6WOob" TargetMode="External"/><Relationship Id="rId14" Type="http://schemas.openxmlformats.org/officeDocument/2006/relationships/hyperlink" Target="https://365and.sharepoint.com/:f:/r/sites/PL-PLANEACION/Documentos%20compartidos/Planeaci%C3%B3n/2026/Instrumentos%20de%20planeaci%C3%B3n%20(formulaci%C3%B3n%20y%20seguimiento)/Plan%20de%20Acci%C3%B3n%20Institucional%20-%20PAI%20MIPG/Seguimiento/Trimestre%20II/Soportes/SAF/Fila%2010?csf=1&amp;web=1&amp;e=T6T1IG" TargetMode="External"/></Relationships>
</file>

<file path=xl/worksheets/_rels/sheet6.xml.rels><?xml version="1.0" encoding="UTF-8" standalone="yes"?>
<Relationships xmlns="http://schemas.openxmlformats.org/package/2006/relationships"><Relationship Id="rId8" Type="http://schemas.openxmlformats.org/officeDocument/2006/relationships/drawing" Target="../drawings/drawing6.xml"/><Relationship Id="rId3" Type="http://schemas.openxmlformats.org/officeDocument/2006/relationships/hyperlink" Target="https://365and.sharepoint.com/:x:/r/sites/PL-PLANEACION/_layouts/15/Doc.aspx?sourcedoc=%7B8D151567-016B-4E22-9A5A-F40307B5F9D5%7D&amp;file=Reporte%20al%20Plan%20de%20Accio%CC%81n%20Modelo%20de%20Negocio%20AND%20-%20I%20trimestre%202026.xlsx&amp;action=default&amp;mobileredirect=true" TargetMode="External"/><Relationship Id="rId7" Type="http://schemas.openxmlformats.org/officeDocument/2006/relationships/printerSettings" Target="../printerSettings/printerSettings5.bin"/><Relationship Id="rId2" Type="http://schemas.openxmlformats.org/officeDocument/2006/relationships/hyperlink" Target="../../../:f:/r/sites/PL-PLANEACION/Documentos%20compartidos/Planeaci%25C3%25B3n/2026/PAI%20MIPG/Soportes/SSS/Fila%206%3fcsf=1&amp;web=1&amp;e=uN3e70" TargetMode="External"/><Relationship Id="rId1" Type="http://schemas.openxmlformats.org/officeDocument/2006/relationships/hyperlink" Target="../../../:f:/r/sites/PL-PLANEACION/Documentos%20compartidos/Planeaci%25C3%25B3n/2026/PAI%20MIPG/Soportes/SSS/Fila%206%3fcsf=1&amp;web=1&amp;e=uN3e70" TargetMode="External"/><Relationship Id="rId6" Type="http://schemas.openxmlformats.org/officeDocument/2006/relationships/hyperlink" Target="https://365and.sharepoint.com/:f:/r/sites/PL-PLANEACION/Documentos%20compartidos/Planeaci%C3%B3n/2026/Instrumentos%20de%20planeaci%C3%B3n%20(formulaci%C3%B3n%20y%20seguimiento)/Plan%20de%20Acci%C3%B3n%20Institucional%20-%20PAI%20MIPG/Seguimiento/Trimestre%20II/Soportes/SSS/Fila%208?csf=1&amp;web=1&amp;e=jXnJah" TargetMode="External"/><Relationship Id="rId5" Type="http://schemas.openxmlformats.org/officeDocument/2006/relationships/hyperlink" Target="https://365and.sharepoint.com/:f:/r/sites/PL-PLANEACION/Documentos%20compartidos/Planeaci%C3%B3n/2026/Instrumentos%20de%20planeaci%C3%B3n%20(formulaci%C3%B3n%20y%20seguimiento)/Plan%20de%20Acci%C3%B3n%20Institucional%20-%20PAI%20MIPG/Seguimiento/Trimestre%20II/Soportes/SSS/Fila%207?csf=1&amp;web=1&amp;e=KszwML" TargetMode="External"/><Relationship Id="rId4" Type="http://schemas.openxmlformats.org/officeDocument/2006/relationships/hyperlink" Target="https://365and.sharepoint.com/:f:/r/sites/PL-PLANEACION/Documentos%20compartidos/Planeaci%C3%B3n/2026/Instrumentos%20de%20planeaci%C3%B3n%20(formulaci%C3%B3n%20y%20seguimiento)/Plan%20de%20Acci%C3%B3n%20Institucional%20-%20PAI%20MIPG/Seguimiento/Trimestre%20II/Soportes/SSS/Fila%206?csf=1&amp;web=1&amp;e=5A4ya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A6F30-1A8A-4E5D-97EF-F5BE562557A5}">
  <dimension ref="A1:I3"/>
  <sheetViews>
    <sheetView workbookViewId="0">
      <selection activeCell="D22" sqref="D22"/>
    </sheetView>
  </sheetViews>
  <sheetFormatPr baseColWidth="10" defaultColWidth="10" defaultRowHeight="15" customHeight="1"/>
  <sheetData>
    <row r="1" spans="1:9">
      <c r="A1" s="317" t="s">
        <v>0</v>
      </c>
      <c r="B1" s="317"/>
      <c r="C1" s="317"/>
      <c r="D1" s="317"/>
      <c r="E1" s="317"/>
      <c r="F1" s="317"/>
      <c r="G1" s="317"/>
      <c r="H1" s="317"/>
      <c r="I1" s="317"/>
    </row>
    <row r="2" spans="1:9">
      <c r="A2" s="317"/>
      <c r="B2" s="317"/>
      <c r="C2" s="317"/>
      <c r="D2" s="317"/>
      <c r="E2" s="317"/>
      <c r="F2" s="317"/>
      <c r="G2" s="317"/>
      <c r="H2" s="317"/>
      <c r="I2" s="317"/>
    </row>
    <row r="3" spans="1:9">
      <c r="A3" s="317"/>
      <c r="B3" s="317"/>
      <c r="C3" s="317"/>
      <c r="D3" s="317"/>
      <c r="E3" s="317"/>
      <c r="F3" s="317"/>
      <c r="G3" s="317"/>
      <c r="H3" s="317"/>
      <c r="I3" s="317"/>
    </row>
  </sheetData>
  <mergeCells count="1">
    <mergeCell ref="A1:I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3B79D-220A-4FF4-8D79-18F0B57AF7D8}">
  <sheetPr>
    <tabColor rgb="FF00B0F0"/>
  </sheetPr>
  <dimension ref="A1:BS13"/>
  <sheetViews>
    <sheetView topLeftCell="A7" zoomScaleNormal="100" workbookViewId="0">
      <selection activeCell="AT8" sqref="AT8"/>
    </sheetView>
  </sheetViews>
  <sheetFormatPr baseColWidth="10" defaultColWidth="10" defaultRowHeight="14.5"/>
  <cols>
    <col min="1" max="1" width="20.08984375" customWidth="1"/>
    <col min="2" max="2" width="18.6328125" customWidth="1"/>
    <col min="3" max="3" width="29.90625" customWidth="1"/>
    <col min="4" max="4" width="15.26953125" customWidth="1"/>
    <col min="5" max="5" width="11.08984375" customWidth="1"/>
    <col min="6" max="6" width="31.6328125" customWidth="1"/>
    <col min="7" max="7" width="20.08984375" customWidth="1"/>
    <col min="8" max="8" width="22.26953125" customWidth="1"/>
    <col min="9" max="10" width="10.26953125" customWidth="1"/>
    <col min="11" max="11" width="9.36328125" customWidth="1"/>
    <col min="12" max="12" width="7.26953125" customWidth="1"/>
    <col min="13" max="13" width="8" customWidth="1"/>
    <col min="14" max="14" width="8.6328125" customWidth="1"/>
    <col min="15" max="15" width="14.90625" customWidth="1"/>
    <col min="16" max="16" width="10.36328125" hidden="1" customWidth="1"/>
    <col min="17" max="18" width="10" hidden="1" customWidth="1"/>
    <col min="19" max="19" width="13" hidden="1" customWidth="1"/>
    <col min="20" max="20" width="12.6328125" hidden="1" customWidth="1"/>
    <col min="21" max="23" width="10" hidden="1" customWidth="1"/>
    <col min="24" max="24" width="12.90625" hidden="1" customWidth="1"/>
    <col min="25" max="25" width="12.36328125" hidden="1" customWidth="1"/>
    <col min="26" max="27" width="10" hidden="1" customWidth="1"/>
    <col min="28" max="28" width="11.7265625" hidden="1" customWidth="1"/>
    <col min="29" max="29" width="13.90625" hidden="1" customWidth="1"/>
    <col min="30" max="30" width="12.36328125" hidden="1" customWidth="1"/>
    <col min="32" max="32" width="11.08984375" customWidth="1"/>
    <col min="33" max="33" width="10.36328125" customWidth="1"/>
    <col min="34" max="34" width="26.7265625" customWidth="1"/>
    <col min="35" max="35" width="26.90625" customWidth="1"/>
    <col min="36" max="36" width="22.26953125" customWidth="1"/>
    <col min="37" max="37" width="14" customWidth="1"/>
    <col min="38" max="38" width="13.26953125" customWidth="1"/>
    <col min="39" max="39" width="49.6328125" customWidth="1"/>
    <col min="40" max="40" width="29.26953125" customWidth="1"/>
    <col min="41" max="43" width="13.26953125" customWidth="1"/>
    <col min="44" max="44" width="25.7265625" customWidth="1"/>
    <col min="45" max="45" width="23" customWidth="1"/>
    <col min="46" max="46" width="24.7265625" customWidth="1"/>
    <col min="47" max="47" width="10.7265625" customWidth="1"/>
    <col min="48" max="48" width="11.453125" customWidth="1"/>
    <col min="49" max="49" width="29" customWidth="1"/>
    <col min="50" max="50" width="17.90625" customWidth="1"/>
    <col min="51" max="68" width="13.26953125" customWidth="1"/>
    <col min="69" max="69" width="13.7265625" customWidth="1"/>
    <col min="70" max="70" width="11.7265625" customWidth="1"/>
    <col min="71" max="71" width="27.90625" customWidth="1"/>
  </cols>
  <sheetData>
    <row r="1" spans="1:71" ht="14.5" customHeight="1">
      <c r="A1" s="308" t="s">
        <v>1</v>
      </c>
      <c r="B1" s="308"/>
      <c r="C1" s="308"/>
    </row>
    <row r="2" spans="1:71">
      <c r="A2" s="308"/>
      <c r="B2" s="308"/>
      <c r="C2" s="308"/>
    </row>
    <row r="3" spans="1:71">
      <c r="A3" s="308"/>
      <c r="B3" s="308"/>
      <c r="C3" s="308"/>
    </row>
    <row r="4" spans="1:71" ht="15" customHeight="1">
      <c r="B4" s="1"/>
      <c r="C4" s="1"/>
      <c r="D4" s="1"/>
      <c r="E4" s="2"/>
      <c r="F4" s="2"/>
      <c r="G4" s="3"/>
      <c r="H4" s="4"/>
      <c r="I4" s="2"/>
      <c r="J4" s="2"/>
      <c r="K4" s="2"/>
      <c r="L4" s="2"/>
      <c r="M4" s="2"/>
      <c r="N4" s="2"/>
      <c r="O4" s="2"/>
      <c r="P4" s="314" t="s">
        <v>571</v>
      </c>
      <c r="Q4" s="316"/>
      <c r="R4" s="315"/>
      <c r="S4" s="314" t="s">
        <v>2</v>
      </c>
      <c r="T4" s="315"/>
      <c r="U4" s="314" t="s">
        <v>571</v>
      </c>
      <c r="V4" s="316"/>
      <c r="W4" s="315"/>
      <c r="X4" s="314" t="s">
        <v>2</v>
      </c>
      <c r="Y4" s="315"/>
      <c r="Z4" s="314" t="s">
        <v>571</v>
      </c>
      <c r="AA4" s="316"/>
      <c r="AB4" s="315"/>
      <c r="AC4" s="314" t="s">
        <v>2</v>
      </c>
      <c r="AD4" s="315"/>
      <c r="AE4" s="309" t="s">
        <v>571</v>
      </c>
      <c r="AF4" s="309"/>
      <c r="AG4" s="309"/>
      <c r="AH4" s="310" t="s">
        <v>2</v>
      </c>
      <c r="AI4" s="311"/>
      <c r="AJ4" s="311"/>
      <c r="AK4" s="311"/>
      <c r="AL4" s="311"/>
      <c r="AM4" s="311"/>
      <c r="AN4" s="312"/>
      <c r="AO4" s="309" t="s">
        <v>571</v>
      </c>
      <c r="AP4" s="309"/>
      <c r="AQ4" s="309"/>
      <c r="AR4" s="313" t="s">
        <v>2</v>
      </c>
      <c r="AS4" s="313"/>
      <c r="AT4" s="313"/>
      <c r="AU4" s="313"/>
      <c r="AV4" s="313"/>
      <c r="AW4" s="63"/>
      <c r="AX4" s="63"/>
      <c r="AY4" s="309" t="s">
        <v>571</v>
      </c>
      <c r="AZ4" s="309"/>
      <c r="BA4" s="309"/>
      <c r="BB4" s="313" t="s">
        <v>2</v>
      </c>
      <c r="BC4" s="313"/>
      <c r="BD4" s="313"/>
      <c r="BE4" s="313"/>
      <c r="BF4" s="313"/>
      <c r="BG4" s="313"/>
      <c r="BH4" s="309" t="s">
        <v>571</v>
      </c>
      <c r="BI4" s="309"/>
      <c r="BJ4" s="309"/>
      <c r="BK4" s="313" t="s">
        <v>2</v>
      </c>
      <c r="BL4" s="313"/>
      <c r="BM4" s="313"/>
      <c r="BN4" s="313"/>
      <c r="BO4" s="313"/>
      <c r="BP4" s="313"/>
      <c r="BQ4" s="52"/>
      <c r="BR4" s="5"/>
    </row>
    <row r="5" spans="1:71" ht="15" customHeight="1" thickBot="1">
      <c r="B5" s="1"/>
      <c r="C5" s="1"/>
      <c r="D5" s="1"/>
      <c r="E5" s="2"/>
      <c r="F5" s="2"/>
      <c r="G5" s="3"/>
      <c r="H5" s="4"/>
      <c r="I5" s="2"/>
      <c r="J5" s="2"/>
      <c r="K5" s="2"/>
      <c r="L5" s="2"/>
      <c r="M5" s="2"/>
      <c r="N5" s="2"/>
      <c r="O5" s="2"/>
      <c r="P5" s="50"/>
      <c r="Q5" s="23"/>
      <c r="R5" s="51"/>
      <c r="S5" s="50"/>
      <c r="T5" s="51"/>
      <c r="U5" s="50"/>
      <c r="V5" s="23"/>
      <c r="W5" s="51"/>
      <c r="X5" s="50"/>
      <c r="Y5" s="51"/>
      <c r="Z5" s="50"/>
      <c r="AA5" s="23"/>
      <c r="AB5" s="51"/>
      <c r="AC5" s="50"/>
      <c r="AD5" s="51"/>
      <c r="AE5" s="309"/>
      <c r="AF5" s="309"/>
      <c r="AG5" s="309"/>
      <c r="AH5" s="310" t="s">
        <v>3</v>
      </c>
      <c r="AI5" s="311"/>
      <c r="AJ5" s="311"/>
      <c r="AK5" s="313" t="s">
        <v>4</v>
      </c>
      <c r="AL5" s="313"/>
      <c r="AM5" s="313"/>
      <c r="AN5" s="313"/>
      <c r="AO5" s="309"/>
      <c r="AP5" s="309"/>
      <c r="AQ5" s="309"/>
      <c r="AR5" s="313" t="s">
        <v>3</v>
      </c>
      <c r="AS5" s="313"/>
      <c r="AT5" s="313"/>
      <c r="AU5" s="313" t="s">
        <v>4</v>
      </c>
      <c r="AV5" s="313"/>
      <c r="AW5" s="63"/>
      <c r="AX5" s="63"/>
      <c r="AY5" s="309"/>
      <c r="AZ5" s="309"/>
      <c r="BA5" s="309"/>
      <c r="BB5" s="313" t="s">
        <v>3</v>
      </c>
      <c r="BC5" s="313"/>
      <c r="BD5" s="313"/>
      <c r="BE5" s="313" t="s">
        <v>4</v>
      </c>
      <c r="BF5" s="313"/>
      <c r="BG5" s="313"/>
      <c r="BH5" s="309"/>
      <c r="BI5" s="309"/>
      <c r="BJ5" s="309"/>
      <c r="BK5" s="313" t="s">
        <v>3</v>
      </c>
      <c r="BL5" s="313"/>
      <c r="BM5" s="313"/>
      <c r="BN5" s="313" t="s">
        <v>4</v>
      </c>
      <c r="BO5" s="313"/>
      <c r="BP5" s="313"/>
      <c r="BQ5" s="52"/>
      <c r="BR5" s="5"/>
    </row>
    <row r="6" spans="1:71" ht="37.5">
      <c r="A6" s="22" t="s">
        <v>5</v>
      </c>
      <c r="B6" s="6" t="s">
        <v>6</v>
      </c>
      <c r="C6" s="6" t="s">
        <v>7</v>
      </c>
      <c r="D6" s="6" t="s">
        <v>529</v>
      </c>
      <c r="E6" s="7" t="s">
        <v>8</v>
      </c>
      <c r="F6" s="7" t="s">
        <v>9</v>
      </c>
      <c r="G6" s="7" t="s">
        <v>10</v>
      </c>
      <c r="H6" s="7" t="s">
        <v>11</v>
      </c>
      <c r="I6" s="7" t="s">
        <v>12</v>
      </c>
      <c r="J6" s="7" t="s">
        <v>13</v>
      </c>
      <c r="K6" s="7" t="s">
        <v>14</v>
      </c>
      <c r="L6" s="7" t="s">
        <v>15</v>
      </c>
      <c r="M6" s="7" t="s">
        <v>16</v>
      </c>
      <c r="N6" s="7" t="s">
        <v>17</v>
      </c>
      <c r="O6" s="7" t="s">
        <v>18</v>
      </c>
      <c r="P6" s="8" t="s">
        <v>19</v>
      </c>
      <c r="Q6" s="8" t="s">
        <v>20</v>
      </c>
      <c r="R6" s="8" t="s">
        <v>21</v>
      </c>
      <c r="S6" s="8" t="s">
        <v>22</v>
      </c>
      <c r="T6" s="8" t="s">
        <v>23</v>
      </c>
      <c r="U6" s="8" t="s">
        <v>24</v>
      </c>
      <c r="V6" s="8" t="s">
        <v>25</v>
      </c>
      <c r="W6" s="8" t="s">
        <v>26</v>
      </c>
      <c r="X6" s="8" t="s">
        <v>27</v>
      </c>
      <c r="Y6" s="8" t="s">
        <v>28</v>
      </c>
      <c r="Z6" s="8" t="s">
        <v>29</v>
      </c>
      <c r="AA6" s="8" t="s">
        <v>30</v>
      </c>
      <c r="AB6" s="8" t="s">
        <v>31</v>
      </c>
      <c r="AC6" s="8" t="s">
        <v>32</v>
      </c>
      <c r="AD6" s="8" t="s">
        <v>33</v>
      </c>
      <c r="AE6" s="8" t="s">
        <v>19</v>
      </c>
      <c r="AF6" s="8" t="s">
        <v>20</v>
      </c>
      <c r="AG6" s="9" t="s">
        <v>34</v>
      </c>
      <c r="AH6" s="8" t="s">
        <v>19</v>
      </c>
      <c r="AI6" s="8" t="s">
        <v>20</v>
      </c>
      <c r="AJ6" s="9" t="s">
        <v>34</v>
      </c>
      <c r="AK6" s="8" t="s">
        <v>22</v>
      </c>
      <c r="AL6" s="10" t="s">
        <v>23</v>
      </c>
      <c r="AM6" s="8" t="s">
        <v>35</v>
      </c>
      <c r="AN6" s="8" t="s">
        <v>36</v>
      </c>
      <c r="AO6" s="10" t="s">
        <v>24</v>
      </c>
      <c r="AP6" s="10" t="s">
        <v>25</v>
      </c>
      <c r="AQ6" s="10" t="s">
        <v>26</v>
      </c>
      <c r="AR6" s="10" t="s">
        <v>24</v>
      </c>
      <c r="AS6" s="10" t="s">
        <v>25</v>
      </c>
      <c r="AT6" s="10" t="s">
        <v>26</v>
      </c>
      <c r="AU6" s="8" t="s">
        <v>27</v>
      </c>
      <c r="AV6" s="10" t="s">
        <v>28</v>
      </c>
      <c r="AW6" s="8" t="s">
        <v>37</v>
      </c>
      <c r="AX6" s="8" t="s">
        <v>36</v>
      </c>
      <c r="AY6" s="10" t="s">
        <v>29</v>
      </c>
      <c r="AZ6" s="10" t="s">
        <v>30</v>
      </c>
      <c r="BA6" s="10" t="s">
        <v>31</v>
      </c>
      <c r="BB6" s="10" t="s">
        <v>29</v>
      </c>
      <c r="BC6" s="10" t="s">
        <v>30</v>
      </c>
      <c r="BD6" s="10" t="s">
        <v>31</v>
      </c>
      <c r="BE6" s="8" t="s">
        <v>38</v>
      </c>
      <c r="BF6" s="10" t="s">
        <v>33</v>
      </c>
      <c r="BG6" s="8" t="s">
        <v>39</v>
      </c>
      <c r="BH6" s="10" t="s">
        <v>40</v>
      </c>
      <c r="BI6" s="10" t="s">
        <v>41</v>
      </c>
      <c r="BJ6" s="10" t="s">
        <v>42</v>
      </c>
      <c r="BK6" s="10" t="s">
        <v>40</v>
      </c>
      <c r="BL6" s="10" t="s">
        <v>41</v>
      </c>
      <c r="BM6" s="10" t="s">
        <v>42</v>
      </c>
      <c r="BN6" s="8" t="s">
        <v>43</v>
      </c>
      <c r="BO6" s="10" t="s">
        <v>44</v>
      </c>
      <c r="BP6" s="8" t="s">
        <v>45</v>
      </c>
      <c r="BQ6" s="11" t="s">
        <v>46</v>
      </c>
      <c r="BR6" s="11" t="s">
        <v>47</v>
      </c>
      <c r="BS6" s="12" t="s">
        <v>48</v>
      </c>
    </row>
    <row r="7" spans="1:71" s="55" customFormat="1" ht="119.25" customHeight="1">
      <c r="A7" s="14" t="s">
        <v>49</v>
      </c>
      <c r="B7" s="14" t="s">
        <v>50</v>
      </c>
      <c r="C7" s="14" t="s">
        <v>51</v>
      </c>
      <c r="D7" s="14" t="s">
        <v>535</v>
      </c>
      <c r="E7" s="18" t="s">
        <v>536</v>
      </c>
      <c r="F7" s="18" t="s">
        <v>53</v>
      </c>
      <c r="G7" s="14" t="s">
        <v>54</v>
      </c>
      <c r="H7" s="14" t="s">
        <v>55</v>
      </c>
      <c r="I7" s="14" t="s">
        <v>56</v>
      </c>
      <c r="J7" s="14" t="s">
        <v>57</v>
      </c>
      <c r="K7" s="18" t="s">
        <v>58</v>
      </c>
      <c r="L7" s="24">
        <v>2</v>
      </c>
      <c r="M7" s="14" t="s">
        <v>59</v>
      </c>
      <c r="N7" s="14" t="s">
        <v>60</v>
      </c>
      <c r="O7" s="14" t="s">
        <v>61</v>
      </c>
      <c r="P7" s="73">
        <v>0</v>
      </c>
      <c r="Q7" s="73">
        <v>0</v>
      </c>
      <c r="R7" s="73">
        <v>0</v>
      </c>
      <c r="S7" s="73">
        <f>SUM(P7:R7)</f>
        <v>0</v>
      </c>
      <c r="T7" s="74"/>
      <c r="U7" s="73">
        <v>0</v>
      </c>
      <c r="V7" s="73">
        <v>0</v>
      </c>
      <c r="W7" s="73">
        <v>2</v>
      </c>
      <c r="X7" s="73">
        <v>2</v>
      </c>
      <c r="Y7" s="73">
        <v>2</v>
      </c>
      <c r="Z7" s="73">
        <v>0</v>
      </c>
      <c r="AA7" s="73">
        <v>0</v>
      </c>
      <c r="AB7" s="73">
        <v>0</v>
      </c>
      <c r="AC7" s="73">
        <f>SUM(Z7:AB7)</f>
        <v>0</v>
      </c>
      <c r="AD7" s="74"/>
      <c r="AE7" s="75">
        <v>0</v>
      </c>
      <c r="AF7" s="75">
        <v>1</v>
      </c>
      <c r="AG7" s="75">
        <v>0</v>
      </c>
      <c r="AH7" s="76" t="s">
        <v>62</v>
      </c>
      <c r="AI7" s="77" t="s">
        <v>63</v>
      </c>
      <c r="AJ7" s="66" t="s">
        <v>64</v>
      </c>
      <c r="AK7" s="78">
        <v>1</v>
      </c>
      <c r="AL7" s="79">
        <f>AK7</f>
        <v>1</v>
      </c>
      <c r="AM7" s="80" t="s">
        <v>65</v>
      </c>
      <c r="AN7" s="81" t="s">
        <v>66</v>
      </c>
      <c r="AO7" s="75">
        <v>0</v>
      </c>
      <c r="AP7" s="75">
        <v>0</v>
      </c>
      <c r="AQ7" s="75">
        <v>0</v>
      </c>
      <c r="AR7" s="149" t="s">
        <v>423</v>
      </c>
      <c r="AS7" s="149" t="s">
        <v>455</v>
      </c>
      <c r="AT7" s="149" t="s">
        <v>457</v>
      </c>
      <c r="AU7" s="67">
        <f>SUM(AO7:AQ7)</f>
        <v>0</v>
      </c>
      <c r="AV7" s="120">
        <v>0</v>
      </c>
      <c r="AW7" s="149" t="s">
        <v>460</v>
      </c>
      <c r="AX7" s="69" t="s">
        <v>112</v>
      </c>
      <c r="AY7" s="75">
        <v>0</v>
      </c>
      <c r="AZ7" s="75">
        <v>0</v>
      </c>
      <c r="BA7" s="75">
        <v>1</v>
      </c>
      <c r="BB7" s="68"/>
      <c r="BC7" s="68"/>
      <c r="BD7" s="71"/>
      <c r="BE7" s="67">
        <f>SUM(AY7:BA7)</f>
        <v>1</v>
      </c>
      <c r="BF7" s="68"/>
      <c r="BG7" s="68"/>
      <c r="BH7" s="75">
        <v>0</v>
      </c>
      <c r="BI7" s="75">
        <v>0</v>
      </c>
      <c r="BJ7" s="75">
        <v>0</v>
      </c>
      <c r="BK7" s="68"/>
      <c r="BL7" s="68"/>
      <c r="BM7" s="68"/>
      <c r="BN7" s="67">
        <f>SUM(BH7:BJ7)</f>
        <v>0</v>
      </c>
      <c r="BO7" s="68"/>
      <c r="BP7" s="68"/>
      <c r="BQ7" s="82">
        <f>BN7+BE7+AU7+AK7</f>
        <v>2</v>
      </c>
      <c r="BR7" s="83">
        <f>BQ7</f>
        <v>2</v>
      </c>
      <c r="BS7" s="84"/>
    </row>
    <row r="8" spans="1:71" s="55" customFormat="1" ht="111.75" customHeight="1">
      <c r="A8" s="14" t="s">
        <v>49</v>
      </c>
      <c r="B8" s="18" t="s">
        <v>50</v>
      </c>
      <c r="C8" s="14" t="s">
        <v>51</v>
      </c>
      <c r="D8" s="18" t="s">
        <v>67</v>
      </c>
      <c r="E8" s="18" t="s">
        <v>537</v>
      </c>
      <c r="F8" s="18" t="s">
        <v>69</v>
      </c>
      <c r="G8" s="18" t="s">
        <v>70</v>
      </c>
      <c r="H8" s="18" t="s">
        <v>71</v>
      </c>
      <c r="I8" s="14" t="s">
        <v>56</v>
      </c>
      <c r="J8" s="18" t="s">
        <v>57</v>
      </c>
      <c r="K8" s="18" t="s">
        <v>58</v>
      </c>
      <c r="L8" s="48">
        <v>2</v>
      </c>
      <c r="M8" s="18" t="s">
        <v>72</v>
      </c>
      <c r="N8" s="18" t="s">
        <v>60</v>
      </c>
      <c r="O8" s="18" t="s">
        <v>61</v>
      </c>
      <c r="P8" s="73">
        <v>0</v>
      </c>
      <c r="Q8" s="73">
        <v>0</v>
      </c>
      <c r="R8" s="73">
        <v>0</v>
      </c>
      <c r="S8" s="73">
        <f>SUM(P8:R8)</f>
        <v>0</v>
      </c>
      <c r="T8" s="74"/>
      <c r="U8" s="73">
        <v>0</v>
      </c>
      <c r="V8" s="73">
        <v>0</v>
      </c>
      <c r="W8" s="73">
        <v>1</v>
      </c>
      <c r="X8" s="73">
        <f>SUM(U8:W8)</f>
        <v>1</v>
      </c>
      <c r="Y8" s="73">
        <v>1</v>
      </c>
      <c r="Z8" s="73">
        <v>0</v>
      </c>
      <c r="AA8" s="73">
        <v>0</v>
      </c>
      <c r="AB8" s="73">
        <v>1</v>
      </c>
      <c r="AC8" s="73">
        <f>SUM(Z8:AB8)</f>
        <v>1</v>
      </c>
      <c r="AD8" s="73">
        <v>1</v>
      </c>
      <c r="AE8" s="75">
        <v>0</v>
      </c>
      <c r="AF8" s="75">
        <v>0</v>
      </c>
      <c r="AG8" s="75">
        <v>0</v>
      </c>
      <c r="AH8" s="76" t="s">
        <v>73</v>
      </c>
      <c r="AI8" s="76" t="s">
        <v>74</v>
      </c>
      <c r="AJ8" s="70" t="s">
        <v>75</v>
      </c>
      <c r="AK8" s="78">
        <f>SUM(AE8:AG8)</f>
        <v>0</v>
      </c>
      <c r="AL8" s="79">
        <f>AK8</f>
        <v>0</v>
      </c>
      <c r="AM8" s="80" t="s">
        <v>76</v>
      </c>
      <c r="AN8" s="85" t="s">
        <v>77</v>
      </c>
      <c r="AO8" s="75">
        <v>0</v>
      </c>
      <c r="AP8" s="75">
        <v>0</v>
      </c>
      <c r="AQ8" s="75">
        <v>1</v>
      </c>
      <c r="AR8" s="128" t="s">
        <v>538</v>
      </c>
      <c r="AS8" s="128" t="s">
        <v>454</v>
      </c>
      <c r="AT8" s="128" t="s">
        <v>458</v>
      </c>
      <c r="AU8" s="67">
        <f t="shared" ref="AU8:AU9" si="0">SUM(AO8:AQ8)</f>
        <v>1</v>
      </c>
      <c r="AV8" s="120">
        <v>1</v>
      </c>
      <c r="AW8" s="149" t="s">
        <v>461</v>
      </c>
      <c r="AX8" s="69" t="s">
        <v>120</v>
      </c>
      <c r="AY8" s="75">
        <v>0</v>
      </c>
      <c r="AZ8" s="75">
        <v>0</v>
      </c>
      <c r="BA8" s="75">
        <v>0</v>
      </c>
      <c r="BB8" s="68"/>
      <c r="BC8" s="68"/>
      <c r="BD8" s="71"/>
      <c r="BE8" s="67">
        <f>SUM(AY8:BA8)</f>
        <v>0</v>
      </c>
      <c r="BF8" s="68"/>
      <c r="BG8" s="68"/>
      <c r="BH8" s="75">
        <v>0</v>
      </c>
      <c r="BI8" s="75">
        <v>0</v>
      </c>
      <c r="BJ8" s="75">
        <v>1</v>
      </c>
      <c r="BK8" s="68"/>
      <c r="BL8" s="68"/>
      <c r="BM8" s="68"/>
      <c r="BN8" s="67">
        <f>SUM(BH8:BJ8)</f>
        <v>1</v>
      </c>
      <c r="BO8" s="68"/>
      <c r="BP8" s="68"/>
      <c r="BQ8" s="78">
        <f>BN8+BE8+AU8+AK8</f>
        <v>2</v>
      </c>
      <c r="BR8" s="86">
        <f>BQ8</f>
        <v>2</v>
      </c>
      <c r="BS8" s="87"/>
    </row>
    <row r="9" spans="1:71" s="55" customFormat="1" ht="131.25" customHeight="1">
      <c r="A9" s="14" t="s">
        <v>49</v>
      </c>
      <c r="B9" s="14" t="s">
        <v>50</v>
      </c>
      <c r="C9" s="14" t="s">
        <v>51</v>
      </c>
      <c r="D9" s="14" t="s">
        <v>78</v>
      </c>
      <c r="E9" s="18" t="s">
        <v>79</v>
      </c>
      <c r="F9" s="18" t="s">
        <v>80</v>
      </c>
      <c r="G9" s="14" t="s">
        <v>81</v>
      </c>
      <c r="H9" s="14" t="s">
        <v>82</v>
      </c>
      <c r="I9" s="14" t="s">
        <v>56</v>
      </c>
      <c r="J9" s="14" t="s">
        <v>83</v>
      </c>
      <c r="K9" s="14" t="s">
        <v>84</v>
      </c>
      <c r="L9" s="17">
        <v>1</v>
      </c>
      <c r="M9" s="14" t="s">
        <v>72</v>
      </c>
      <c r="N9" s="14" t="s">
        <v>60</v>
      </c>
      <c r="O9" s="14" t="s">
        <v>85</v>
      </c>
      <c r="P9" s="88">
        <v>0</v>
      </c>
      <c r="Q9" s="88">
        <v>0.09</v>
      </c>
      <c r="R9" s="88">
        <v>0.09</v>
      </c>
      <c r="S9" s="88">
        <f>SUM(P9:R9)</f>
        <v>0.18</v>
      </c>
      <c r="T9" s="88">
        <v>0.33300000000000002</v>
      </c>
      <c r="U9" s="88">
        <v>0.09</v>
      </c>
      <c r="V9" s="88">
        <v>0.09</v>
      </c>
      <c r="W9" s="88">
        <v>0.09</v>
      </c>
      <c r="X9" s="88">
        <f>SUM(U9:W9)</f>
        <v>0.27</v>
      </c>
      <c r="Y9" s="88">
        <v>0.27</v>
      </c>
      <c r="Z9" s="88">
        <v>0.09</v>
      </c>
      <c r="AA9" s="88">
        <v>0.09</v>
      </c>
      <c r="AB9" s="88">
        <v>0.09</v>
      </c>
      <c r="AC9" s="88">
        <f>SUM(Z9:AB9)</f>
        <v>0.27</v>
      </c>
      <c r="AD9" s="88">
        <v>0.27</v>
      </c>
      <c r="AE9" s="89">
        <v>8.3299999999999999E-2</v>
      </c>
      <c r="AF9" s="89">
        <v>8.3299999999999999E-2</v>
      </c>
      <c r="AG9" s="89">
        <v>8.3299999999999999E-2</v>
      </c>
      <c r="AH9" s="76" t="s">
        <v>86</v>
      </c>
      <c r="AI9" s="90" t="s">
        <v>87</v>
      </c>
      <c r="AJ9" s="70" t="s">
        <v>88</v>
      </c>
      <c r="AK9" s="88">
        <f>SUM(AE9:AG9)</f>
        <v>0.24990000000000001</v>
      </c>
      <c r="AL9" s="91">
        <f>AK9</f>
        <v>0.24990000000000001</v>
      </c>
      <c r="AM9" s="80" t="s">
        <v>89</v>
      </c>
      <c r="AN9" s="92" t="s">
        <v>90</v>
      </c>
      <c r="AO9" s="89">
        <v>8.3299999999999999E-2</v>
      </c>
      <c r="AP9" s="89">
        <v>8.3299999999999999E-2</v>
      </c>
      <c r="AQ9" s="89">
        <v>8.3299999999999999E-2</v>
      </c>
      <c r="AR9" s="128" t="s">
        <v>424</v>
      </c>
      <c r="AS9" s="128" t="s">
        <v>456</v>
      </c>
      <c r="AT9" s="128" t="s">
        <v>459</v>
      </c>
      <c r="AU9" s="71">
        <f t="shared" si="0"/>
        <v>0.24990000000000001</v>
      </c>
      <c r="AV9" s="71">
        <v>0.24990000000000001</v>
      </c>
      <c r="AW9" s="149" t="s">
        <v>462</v>
      </c>
      <c r="AX9" s="69" t="s">
        <v>90</v>
      </c>
      <c r="AY9" s="89">
        <v>8.3299999999999999E-2</v>
      </c>
      <c r="AZ9" s="89">
        <v>8.3299999999999999E-2</v>
      </c>
      <c r="BA9" s="89">
        <v>8.3299999999999999E-2</v>
      </c>
      <c r="BB9" s="72"/>
      <c r="BC9" s="72"/>
      <c r="BD9" s="71"/>
      <c r="BE9" s="71">
        <f>SUM(AY9:BA9)</f>
        <v>0.24990000000000001</v>
      </c>
      <c r="BF9" s="72"/>
      <c r="BG9" s="72"/>
      <c r="BH9" s="89">
        <v>8.3299999999999999E-2</v>
      </c>
      <c r="BI9" s="89">
        <v>8.3299999999999999E-2</v>
      </c>
      <c r="BJ9" s="89">
        <v>8.3299999999999999E-2</v>
      </c>
      <c r="BK9" s="72"/>
      <c r="BL9" s="72"/>
      <c r="BM9" s="72"/>
      <c r="BN9" s="71">
        <f>SUM(BH9:BJ9)</f>
        <v>0.24990000000000001</v>
      </c>
      <c r="BO9" s="72"/>
      <c r="BP9" s="72"/>
      <c r="BQ9" s="88">
        <f>BN9+BE9+AU9+AK9</f>
        <v>0.99960000000000004</v>
      </c>
      <c r="BR9" s="89">
        <f>BQ9</f>
        <v>0.99960000000000004</v>
      </c>
      <c r="BS9" s="87"/>
    </row>
    <row r="10" spans="1:71">
      <c r="A10" s="25"/>
      <c r="B10" s="25"/>
      <c r="C10" s="25"/>
      <c r="D10" s="25"/>
      <c r="E10" s="25"/>
      <c r="F10" s="26"/>
      <c r="G10" s="26"/>
      <c r="H10" s="25"/>
      <c r="I10" s="25"/>
      <c r="J10" s="25"/>
      <c r="K10" s="25"/>
      <c r="L10" s="25"/>
      <c r="M10" s="25"/>
      <c r="N10" s="25"/>
      <c r="O10" s="25"/>
    </row>
    <row r="11" spans="1:71">
      <c r="A11" s="25"/>
      <c r="B11" s="25"/>
      <c r="C11" s="25"/>
      <c r="D11" s="25"/>
      <c r="E11" s="25"/>
      <c r="F11" s="26"/>
      <c r="G11" s="26"/>
      <c r="H11" s="25"/>
      <c r="I11" s="25"/>
      <c r="J11" s="25"/>
      <c r="K11" s="25"/>
      <c r="L11" s="25"/>
      <c r="M11" s="25"/>
      <c r="N11" s="25"/>
      <c r="O11" s="25"/>
    </row>
    <row r="12" spans="1:71">
      <c r="A12" s="25"/>
      <c r="B12" s="25"/>
      <c r="C12" s="25"/>
      <c r="D12" s="25"/>
      <c r="E12" s="25"/>
      <c r="F12" s="26"/>
      <c r="G12" s="26"/>
      <c r="H12" s="25"/>
      <c r="I12" s="25"/>
      <c r="J12" s="25"/>
      <c r="K12" s="25"/>
      <c r="L12" s="27"/>
      <c r="M12" s="25"/>
      <c r="N12" s="25"/>
      <c r="O12" s="25"/>
    </row>
    <row r="13" spans="1:71">
      <c r="T13" s="28"/>
    </row>
  </sheetData>
  <mergeCells count="23">
    <mergeCell ref="A1:C3"/>
    <mergeCell ref="Z4:AB4"/>
    <mergeCell ref="P4:R4"/>
    <mergeCell ref="S4:T4"/>
    <mergeCell ref="U4:W4"/>
    <mergeCell ref="X4:Y4"/>
    <mergeCell ref="AC4:AD4"/>
    <mergeCell ref="AH4:AN4"/>
    <mergeCell ref="AY4:BA5"/>
    <mergeCell ref="BB4:BG4"/>
    <mergeCell ref="BB5:BD5"/>
    <mergeCell ref="BE5:BG5"/>
    <mergeCell ref="BK4:BP4"/>
    <mergeCell ref="BN5:BP5"/>
    <mergeCell ref="AH5:AJ5"/>
    <mergeCell ref="AE4:AG5"/>
    <mergeCell ref="AK5:AN5"/>
    <mergeCell ref="AO4:AQ5"/>
    <mergeCell ref="AR4:AV4"/>
    <mergeCell ref="AR5:AT5"/>
    <mergeCell ref="AU5:AV5"/>
    <mergeCell ref="BH4:BJ5"/>
    <mergeCell ref="BK5:BM5"/>
  </mergeCells>
  <hyperlinks>
    <hyperlink ref="AN7" r:id="rId1" xr:uid="{759E5A61-B709-427C-BE65-EBE33457BB8B}"/>
    <hyperlink ref="AN8" r:id="rId2" xr:uid="{EC13CBB1-CE91-4AAE-906E-80901991257F}"/>
    <hyperlink ref="AN9" r:id="rId3" xr:uid="{EF153ADD-E295-487D-8F90-3A1713F51EEA}"/>
    <hyperlink ref="AX7" r:id="rId4" display="https://365and.sharepoint.com/:f:/r/sites/PL-PLANEACION/Documentos compartidos/Planeaci%C3%B3n/2026/Instrumentos de planeaci%C3%B3n (formulaci%C3%B3n y seguimiento)/Plan de Acci%C3%B3n Institucional - PAI MIPG/Seguimiento/Trimestre II/Soportes/SJ/Fila 7?csf=1&amp;web=1&amp;e=aeeMcL" xr:uid="{10812570-AB71-4E19-8FE7-EE8A8F95B4EC}"/>
    <hyperlink ref="AX8" r:id="rId5" display="https://365and.sharepoint.com/:f:/r/sites/PL-PLANEACION/Documentos compartidos/Planeaci%C3%B3n/2026/Instrumentos de planeaci%C3%B3n (formulaci%C3%B3n y seguimiento)/Plan de Acci%C3%B3n Institucional - PAI MIPG/Seguimiento/Trimestre II/Soportes/SJ/Fila 8?csf=1&amp;web=1&amp;e=unsWEj" xr:uid="{79CB002F-B2D5-4757-BF8C-E32E8C9992E7}"/>
    <hyperlink ref="AX9" r:id="rId6" display="https://365and.sharepoint.com/:f:/r/sites/PL-PLANEACION/Documentos compartidos/Planeaci%C3%B3n/2026/Instrumentos de planeaci%C3%B3n (formulaci%C3%B3n y seguimiento)/Plan de Acci%C3%B3n Institucional - PAI MIPG/Seguimiento/Trimestre II/Soportes/SJ/Fila 9?csf=1&amp;web=1&amp;e=zz5S4W" xr:uid="{D3AE7271-ECE0-4FF5-B9EB-80CCE40F3266}"/>
  </hyperlinks>
  <pageMargins left="0.7" right="0.7" top="0.75" bottom="0.75" header="0.3" footer="0.3"/>
  <pageSetup orientation="portrait" r:id="rId7"/>
  <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1E2A0-31A6-4B51-BF25-692668AA1A40}">
  <sheetPr>
    <tabColor theme="6" tint="0.39997558519241921"/>
  </sheetPr>
  <dimension ref="A1:BS13"/>
  <sheetViews>
    <sheetView topLeftCell="AU10" zoomScaleNormal="100" workbookViewId="0">
      <selection activeCell="AX12" sqref="AX12"/>
    </sheetView>
  </sheetViews>
  <sheetFormatPr baseColWidth="10" defaultColWidth="10" defaultRowHeight="14.5"/>
  <cols>
    <col min="1" max="1" width="20.36328125" style="5" customWidth="1"/>
    <col min="2" max="2" width="25.7265625" style="5" customWidth="1"/>
    <col min="3" max="3" width="25" style="5" customWidth="1"/>
    <col min="4" max="4" width="16.90625" style="5" customWidth="1"/>
    <col min="5" max="5" width="19.36328125" style="5" customWidth="1"/>
    <col min="6" max="6" width="38.36328125" style="5" customWidth="1"/>
    <col min="7" max="7" width="15.26953125" style="5" customWidth="1"/>
    <col min="8" max="8" width="22.26953125" style="5" customWidth="1"/>
    <col min="9" max="9" width="11.6328125" style="5" customWidth="1"/>
    <col min="10" max="10" width="12.08984375" style="5" customWidth="1"/>
    <col min="11" max="11" width="9.36328125" style="5" customWidth="1"/>
    <col min="12" max="12" width="7.26953125" style="5" customWidth="1"/>
    <col min="13" max="13" width="8" style="5" customWidth="1"/>
    <col min="14" max="14" width="8.6328125" style="5" customWidth="1"/>
    <col min="15" max="15" width="18.6328125" style="5" customWidth="1"/>
    <col min="16" max="16" width="10.36328125" style="5" hidden="1" customWidth="1"/>
    <col min="17" max="18" width="10" style="5" hidden="1" customWidth="1"/>
    <col min="19" max="19" width="13" style="5" hidden="1" customWidth="1"/>
    <col min="20" max="20" width="12.6328125" style="5" hidden="1" customWidth="1"/>
    <col min="21" max="23" width="10" style="5" hidden="1" customWidth="1"/>
    <col min="24" max="24" width="12.90625" style="5" hidden="1" customWidth="1"/>
    <col min="25" max="25" width="12.36328125" style="5" hidden="1" customWidth="1"/>
    <col min="26" max="27" width="10" style="5" hidden="1" customWidth="1"/>
    <col min="28" max="28" width="11.7265625" style="5" hidden="1" customWidth="1"/>
    <col min="29" max="29" width="13.90625" style="5" hidden="1" customWidth="1"/>
    <col min="30" max="30" width="12.36328125" style="5" hidden="1" customWidth="1"/>
    <col min="31" max="31" width="10" style="5"/>
    <col min="32" max="32" width="11.08984375" style="5" customWidth="1"/>
    <col min="33" max="33" width="10.36328125" style="5" customWidth="1"/>
    <col min="34" max="34" width="29.26953125" style="5" customWidth="1"/>
    <col min="35" max="35" width="32.08984375" style="5" customWidth="1"/>
    <col min="36" max="36" width="48.453125" style="5" customWidth="1"/>
    <col min="37" max="37" width="14" style="5" customWidth="1"/>
    <col min="38" max="38" width="13.26953125" style="5" customWidth="1"/>
    <col min="39" max="39" width="39.6328125" style="5" customWidth="1"/>
    <col min="40" max="40" width="40.7265625" style="5" customWidth="1"/>
    <col min="41" max="42" width="13.26953125" style="5" customWidth="1"/>
    <col min="43" max="43" width="9.6328125" style="5" customWidth="1"/>
    <col min="44" max="44" width="63.36328125" style="5" customWidth="1"/>
    <col min="45" max="45" width="66" style="5" customWidth="1"/>
    <col min="46" max="46" width="71.90625" style="5" customWidth="1"/>
    <col min="47" max="48" width="13.26953125" style="5" customWidth="1"/>
    <col min="49" max="49" width="78.36328125" style="5" customWidth="1"/>
    <col min="50" max="50" width="21.7265625" style="5" customWidth="1"/>
    <col min="51" max="67" width="13.26953125" style="5" customWidth="1"/>
    <col min="68" max="68" width="13.7265625" style="5" customWidth="1"/>
    <col min="69" max="69" width="11.7265625" style="5" customWidth="1"/>
    <col min="70" max="70" width="31.36328125" style="5" customWidth="1"/>
    <col min="71" max="71" width="30.6328125" style="5" customWidth="1"/>
    <col min="72" max="16384" width="10" style="5"/>
  </cols>
  <sheetData>
    <row r="1" spans="1:71" ht="14.5" customHeight="1">
      <c r="A1" s="308" t="s">
        <v>1</v>
      </c>
      <c r="B1" s="308"/>
      <c r="C1" s="308"/>
    </row>
    <row r="2" spans="1:71">
      <c r="A2" s="308"/>
      <c r="B2" s="308"/>
      <c r="C2" s="308"/>
    </row>
    <row r="3" spans="1:71">
      <c r="A3" s="308"/>
      <c r="B3" s="308"/>
      <c r="C3" s="308"/>
      <c r="AE3" s="309" t="s">
        <v>571</v>
      </c>
      <c r="AF3" s="309"/>
      <c r="AG3" s="309"/>
      <c r="AH3" s="310" t="s">
        <v>2</v>
      </c>
      <c r="AI3" s="311"/>
      <c r="AJ3" s="311"/>
      <c r="AK3" s="311"/>
      <c r="AL3" s="311"/>
      <c r="AM3" s="311"/>
      <c r="AN3" s="312"/>
      <c r="AO3" s="309" t="s">
        <v>571</v>
      </c>
      <c r="AP3" s="309"/>
      <c r="AQ3" s="309"/>
      <c r="AR3" s="313" t="s">
        <v>2</v>
      </c>
      <c r="AS3" s="313"/>
      <c r="AT3" s="313"/>
      <c r="AU3" s="313"/>
      <c r="AV3" s="313"/>
      <c r="AW3" s="313"/>
      <c r="AX3" s="63"/>
      <c r="AY3" s="309" t="s">
        <v>571</v>
      </c>
      <c r="AZ3" s="309"/>
      <c r="BA3" s="309"/>
      <c r="BB3" s="313" t="s">
        <v>2</v>
      </c>
      <c r="BC3" s="313"/>
      <c r="BD3" s="313"/>
      <c r="BE3" s="313"/>
      <c r="BF3" s="313"/>
      <c r="BG3" s="313"/>
      <c r="BH3" s="309" t="s">
        <v>571</v>
      </c>
      <c r="BI3" s="309"/>
      <c r="BJ3" s="309"/>
      <c r="BK3" s="313" t="s">
        <v>2</v>
      </c>
      <c r="BL3" s="313"/>
      <c r="BM3" s="313"/>
      <c r="BN3" s="313"/>
      <c r="BO3" s="313"/>
      <c r="BP3" s="313"/>
    </row>
    <row r="4" spans="1:71" ht="15" customHeight="1" thickBot="1">
      <c r="B4" s="1"/>
      <c r="C4" s="1"/>
      <c r="D4" s="1"/>
      <c r="E4" s="2"/>
      <c r="F4" s="2"/>
      <c r="G4" s="3"/>
      <c r="H4" s="4"/>
      <c r="I4" s="2"/>
      <c r="J4" s="2"/>
      <c r="K4" s="2"/>
      <c r="L4" s="2"/>
      <c r="M4" s="2"/>
      <c r="N4" s="2"/>
      <c r="O4" s="2"/>
      <c r="P4" s="314" t="s">
        <v>571</v>
      </c>
      <c r="Q4" s="316"/>
      <c r="R4" s="315"/>
      <c r="S4" s="314" t="s">
        <v>2</v>
      </c>
      <c r="T4" s="315"/>
      <c r="U4" s="314" t="s">
        <v>571</v>
      </c>
      <c r="V4" s="316"/>
      <c r="W4" s="315"/>
      <c r="X4" s="314" t="s">
        <v>2</v>
      </c>
      <c r="Y4" s="315"/>
      <c r="Z4" s="314" t="s">
        <v>571</v>
      </c>
      <c r="AA4" s="316"/>
      <c r="AB4" s="315"/>
      <c r="AC4" s="314" t="s">
        <v>2</v>
      </c>
      <c r="AD4" s="315"/>
      <c r="AE4" s="309"/>
      <c r="AF4" s="309"/>
      <c r="AG4" s="309"/>
      <c r="AH4" s="310" t="s">
        <v>3</v>
      </c>
      <c r="AI4" s="318"/>
      <c r="AJ4" s="318"/>
      <c r="AK4" s="319" t="s">
        <v>4</v>
      </c>
      <c r="AL4" s="319"/>
      <c r="AM4" s="319"/>
      <c r="AN4" s="319"/>
      <c r="AO4" s="320"/>
      <c r="AP4" s="320"/>
      <c r="AQ4" s="320"/>
      <c r="AR4" s="319" t="s">
        <v>3</v>
      </c>
      <c r="AS4" s="319"/>
      <c r="AT4" s="319"/>
      <c r="AU4" s="319" t="s">
        <v>4</v>
      </c>
      <c r="AV4" s="319"/>
      <c r="AW4" s="319"/>
      <c r="AX4" s="64"/>
      <c r="AY4" s="320"/>
      <c r="AZ4" s="320"/>
      <c r="BA4" s="309"/>
      <c r="BB4" s="313" t="s">
        <v>3</v>
      </c>
      <c r="BC4" s="313"/>
      <c r="BD4" s="313"/>
      <c r="BE4" s="313" t="s">
        <v>4</v>
      </c>
      <c r="BF4" s="313"/>
      <c r="BG4" s="313"/>
      <c r="BH4" s="309"/>
      <c r="BI4" s="309"/>
      <c r="BJ4" s="309"/>
      <c r="BK4" s="313" t="s">
        <v>3</v>
      </c>
      <c r="BL4" s="313"/>
      <c r="BM4" s="313"/>
      <c r="BN4" s="313" t="s">
        <v>4</v>
      </c>
      <c r="BO4" s="313"/>
      <c r="BP4" s="313"/>
    </row>
    <row r="5" spans="1:71" ht="37.5">
      <c r="A5" s="22" t="s">
        <v>5</v>
      </c>
      <c r="B5" s="6" t="s">
        <v>6</v>
      </c>
      <c r="C5" s="6" t="s">
        <v>7</v>
      </c>
      <c r="D5" s="6" t="s">
        <v>529</v>
      </c>
      <c r="E5" s="7" t="s">
        <v>91</v>
      </c>
      <c r="F5" s="7" t="s">
        <v>9</v>
      </c>
      <c r="G5" s="7" t="s">
        <v>10</v>
      </c>
      <c r="H5" s="7" t="s">
        <v>11</v>
      </c>
      <c r="I5" s="7" t="s">
        <v>12</v>
      </c>
      <c r="J5" s="7" t="s">
        <v>13</v>
      </c>
      <c r="K5" s="7" t="s">
        <v>14</v>
      </c>
      <c r="L5" s="7" t="s">
        <v>15</v>
      </c>
      <c r="M5" s="7" t="s">
        <v>16</v>
      </c>
      <c r="N5" s="7" t="s">
        <v>17</v>
      </c>
      <c r="O5" s="7" t="s">
        <v>18</v>
      </c>
      <c r="P5" s="8" t="s">
        <v>19</v>
      </c>
      <c r="Q5" s="8" t="s">
        <v>20</v>
      </c>
      <c r="R5" s="8" t="s">
        <v>21</v>
      </c>
      <c r="S5" s="8" t="s">
        <v>22</v>
      </c>
      <c r="T5" s="8" t="s">
        <v>23</v>
      </c>
      <c r="U5" s="8" t="s">
        <v>24</v>
      </c>
      <c r="V5" s="8" t="s">
        <v>25</v>
      </c>
      <c r="W5" s="8" t="s">
        <v>26</v>
      </c>
      <c r="X5" s="8" t="s">
        <v>27</v>
      </c>
      <c r="Y5" s="8" t="s">
        <v>28</v>
      </c>
      <c r="Z5" s="8" t="s">
        <v>29</v>
      </c>
      <c r="AA5" s="8" t="s">
        <v>30</v>
      </c>
      <c r="AB5" s="8" t="s">
        <v>31</v>
      </c>
      <c r="AC5" s="8" t="s">
        <v>32</v>
      </c>
      <c r="AD5" s="8" t="s">
        <v>33</v>
      </c>
      <c r="AE5" s="8" t="s">
        <v>19</v>
      </c>
      <c r="AF5" s="8" t="s">
        <v>20</v>
      </c>
      <c r="AG5" s="9" t="s">
        <v>34</v>
      </c>
      <c r="AH5" s="9" t="s">
        <v>19</v>
      </c>
      <c r="AI5" s="60" t="s">
        <v>20</v>
      </c>
      <c r="AJ5" s="60" t="s">
        <v>34</v>
      </c>
      <c r="AK5" s="60" t="s">
        <v>22</v>
      </c>
      <c r="AL5" s="61" t="s">
        <v>23</v>
      </c>
      <c r="AM5" s="60" t="s">
        <v>35</v>
      </c>
      <c r="AN5" s="60" t="s">
        <v>36</v>
      </c>
      <c r="AO5" s="61" t="s">
        <v>24</v>
      </c>
      <c r="AP5" s="61" t="s">
        <v>25</v>
      </c>
      <c r="AQ5" s="61" t="s">
        <v>26</v>
      </c>
      <c r="AR5" s="61" t="s">
        <v>24</v>
      </c>
      <c r="AS5" s="61" t="s">
        <v>25</v>
      </c>
      <c r="AT5" s="61" t="s">
        <v>26</v>
      </c>
      <c r="AU5" s="60" t="s">
        <v>27</v>
      </c>
      <c r="AV5" s="280" t="s">
        <v>28</v>
      </c>
      <c r="AW5" s="138" t="s">
        <v>37</v>
      </c>
      <c r="AX5" s="138" t="s">
        <v>36</v>
      </c>
      <c r="AY5" s="60" t="s">
        <v>29</v>
      </c>
      <c r="AZ5" s="60" t="s">
        <v>30</v>
      </c>
      <c r="BA5" s="62" t="s">
        <v>31</v>
      </c>
      <c r="BB5" s="8" t="s">
        <v>29</v>
      </c>
      <c r="BC5" s="8" t="s">
        <v>30</v>
      </c>
      <c r="BD5" s="8" t="s">
        <v>31</v>
      </c>
      <c r="BE5" s="8" t="s">
        <v>38</v>
      </c>
      <c r="BF5" s="10" t="s">
        <v>33</v>
      </c>
      <c r="BG5" s="8" t="s">
        <v>39</v>
      </c>
      <c r="BH5" s="10" t="s">
        <v>40</v>
      </c>
      <c r="BI5" s="10" t="s">
        <v>41</v>
      </c>
      <c r="BJ5" s="10" t="s">
        <v>42</v>
      </c>
      <c r="BK5" s="10" t="s">
        <v>40</v>
      </c>
      <c r="BL5" s="10" t="s">
        <v>41</v>
      </c>
      <c r="BM5" s="10" t="s">
        <v>42</v>
      </c>
      <c r="BN5" s="8" t="s">
        <v>43</v>
      </c>
      <c r="BO5" s="10" t="s">
        <v>44</v>
      </c>
      <c r="BP5" s="11" t="s">
        <v>46</v>
      </c>
      <c r="BQ5" s="11" t="s">
        <v>47</v>
      </c>
      <c r="BR5" s="12" t="s">
        <v>93</v>
      </c>
      <c r="BS5" s="12" t="s">
        <v>48</v>
      </c>
    </row>
    <row r="6" spans="1:71" s="65" customFormat="1" ht="207.75" customHeight="1">
      <c r="A6" s="105" t="s">
        <v>94</v>
      </c>
      <c r="B6" s="105" t="s">
        <v>95</v>
      </c>
      <c r="C6" s="105" t="s">
        <v>96</v>
      </c>
      <c r="D6" s="105" t="s">
        <v>78</v>
      </c>
      <c r="E6" s="105" t="s">
        <v>97</v>
      </c>
      <c r="F6" s="104" t="s">
        <v>98</v>
      </c>
      <c r="G6" s="105" t="s">
        <v>99</v>
      </c>
      <c r="H6" s="105" t="s">
        <v>100</v>
      </c>
      <c r="I6" s="105" t="s">
        <v>56</v>
      </c>
      <c r="J6" s="105" t="s">
        <v>83</v>
      </c>
      <c r="K6" s="105" t="s">
        <v>58</v>
      </c>
      <c r="L6" s="104">
        <v>12</v>
      </c>
      <c r="M6" s="105" t="s">
        <v>72</v>
      </c>
      <c r="N6" s="105" t="s">
        <v>60</v>
      </c>
      <c r="O6" s="105" t="s">
        <v>101</v>
      </c>
      <c r="P6" s="66">
        <v>0</v>
      </c>
      <c r="Q6" s="66">
        <v>0</v>
      </c>
      <c r="R6" s="66">
        <v>2</v>
      </c>
      <c r="S6" s="66">
        <f t="shared" ref="S6:S12" si="0">SUM(P6:R6)</f>
        <v>2</v>
      </c>
      <c r="T6" s="66">
        <v>3</v>
      </c>
      <c r="U6" s="66">
        <v>1</v>
      </c>
      <c r="V6" s="66">
        <v>1</v>
      </c>
      <c r="W6" s="66">
        <v>1</v>
      </c>
      <c r="X6" s="66">
        <f>SUM(U6:W6)</f>
        <v>3</v>
      </c>
      <c r="Y6" s="66">
        <v>3</v>
      </c>
      <c r="Z6" s="66">
        <v>2</v>
      </c>
      <c r="AA6" s="66">
        <v>2</v>
      </c>
      <c r="AB6" s="66">
        <v>2</v>
      </c>
      <c r="AC6" s="66">
        <f>SUM(Z6:AB6)</f>
        <v>6</v>
      </c>
      <c r="AD6" s="66">
        <v>2</v>
      </c>
      <c r="AE6" s="66">
        <v>1</v>
      </c>
      <c r="AF6" s="66">
        <v>1</v>
      </c>
      <c r="AG6" s="66">
        <v>1</v>
      </c>
      <c r="AH6" s="240" t="s">
        <v>102</v>
      </c>
      <c r="AI6" s="241" t="s">
        <v>103</v>
      </c>
      <c r="AJ6" s="241" t="s">
        <v>104</v>
      </c>
      <c r="AK6" s="242">
        <f t="shared" ref="AK6:AK11" si="1">AE6+AF6+AG6</f>
        <v>3</v>
      </c>
      <c r="AL6" s="243">
        <f t="shared" ref="AL6:AL12" si="2">AK6</f>
        <v>3</v>
      </c>
      <c r="AM6" s="244" t="s">
        <v>105</v>
      </c>
      <c r="AN6" s="118" t="s">
        <v>106</v>
      </c>
      <c r="AO6" s="139">
        <v>1</v>
      </c>
      <c r="AP6" s="139">
        <v>1</v>
      </c>
      <c r="AQ6" s="139">
        <v>1</v>
      </c>
      <c r="AR6" s="245" t="s">
        <v>434</v>
      </c>
      <c r="AS6" s="246" t="s">
        <v>441</v>
      </c>
      <c r="AT6" s="246" t="s">
        <v>510</v>
      </c>
      <c r="AU6" s="247">
        <f>AO6+AP6+AQ6</f>
        <v>3</v>
      </c>
      <c r="AV6" s="185">
        <f>AU6</f>
        <v>3</v>
      </c>
      <c r="AW6" s="248" t="s">
        <v>511</v>
      </c>
      <c r="AX6" s="69" t="s">
        <v>106</v>
      </c>
      <c r="AY6" s="249">
        <v>1</v>
      </c>
      <c r="AZ6" s="139">
        <v>1</v>
      </c>
      <c r="BA6" s="250">
        <v>1</v>
      </c>
      <c r="BB6" s="185"/>
      <c r="BC6" s="185"/>
      <c r="BD6" s="185"/>
      <c r="BE6" s="185">
        <f>AY6+AZ6+BA6</f>
        <v>3</v>
      </c>
      <c r="BF6" s="185">
        <f>BE6</f>
        <v>3</v>
      </c>
      <c r="BG6" s="185"/>
      <c r="BH6" s="185">
        <v>1</v>
      </c>
      <c r="BI6" s="185">
        <v>1</v>
      </c>
      <c r="BJ6" s="185">
        <v>1</v>
      </c>
      <c r="BK6" s="185"/>
      <c r="BL6" s="185"/>
      <c r="BM6" s="185"/>
      <c r="BN6" s="185">
        <f>BH6+BI6+BJ6</f>
        <v>3</v>
      </c>
      <c r="BO6" s="185">
        <f>BN6</f>
        <v>3</v>
      </c>
      <c r="BP6" s="251">
        <f t="shared" ref="BP6:BP12" si="3">BN6+BE6+AU6+AK6</f>
        <v>12</v>
      </c>
      <c r="BQ6" s="251">
        <f>BP6</f>
        <v>12</v>
      </c>
      <c r="BR6" s="102"/>
      <c r="BS6" s="252"/>
    </row>
    <row r="7" spans="1:71" s="65" customFormat="1" ht="103.5" customHeight="1">
      <c r="A7" s="105" t="s">
        <v>94</v>
      </c>
      <c r="B7" s="105" t="s">
        <v>95</v>
      </c>
      <c r="C7" s="105" t="s">
        <v>96</v>
      </c>
      <c r="D7" s="105" t="s">
        <v>78</v>
      </c>
      <c r="E7" s="105" t="s">
        <v>97</v>
      </c>
      <c r="F7" s="104" t="s">
        <v>539</v>
      </c>
      <c r="G7" s="104" t="s">
        <v>540</v>
      </c>
      <c r="H7" s="105" t="s">
        <v>541</v>
      </c>
      <c r="I7" s="105" t="s">
        <v>56</v>
      </c>
      <c r="J7" s="105" t="s">
        <v>83</v>
      </c>
      <c r="K7" s="104" t="s">
        <v>84</v>
      </c>
      <c r="L7" s="253">
        <v>1</v>
      </c>
      <c r="M7" s="105" t="s">
        <v>72</v>
      </c>
      <c r="N7" s="105" t="s">
        <v>60</v>
      </c>
      <c r="O7" s="105" t="s">
        <v>107</v>
      </c>
      <c r="P7" s="90">
        <v>0</v>
      </c>
      <c r="Q7" s="90">
        <v>0.05</v>
      </c>
      <c r="R7" s="90">
        <v>0.05</v>
      </c>
      <c r="S7" s="90">
        <f t="shared" si="0"/>
        <v>0.1</v>
      </c>
      <c r="T7" s="90">
        <v>0.1</v>
      </c>
      <c r="U7" s="90">
        <v>0.1</v>
      </c>
      <c r="V7" s="90">
        <v>0.1</v>
      </c>
      <c r="W7" s="90">
        <v>0.1</v>
      </c>
      <c r="X7" s="90">
        <f>SUM(U7:W7)</f>
        <v>0.30000000000000004</v>
      </c>
      <c r="Y7" s="90">
        <v>0.3</v>
      </c>
      <c r="Z7" s="90">
        <v>0.1</v>
      </c>
      <c r="AA7" s="90">
        <v>0.1</v>
      </c>
      <c r="AB7" s="90">
        <v>0.1</v>
      </c>
      <c r="AC7" s="90">
        <f>SUM(Z7:AB7)</f>
        <v>0.30000000000000004</v>
      </c>
      <c r="AD7" s="90">
        <v>0.3</v>
      </c>
      <c r="AE7" s="89">
        <v>8.3299999999999999E-2</v>
      </c>
      <c r="AF7" s="89">
        <v>8.3299999999999999E-2</v>
      </c>
      <c r="AG7" s="89">
        <v>8.3299999999999999E-2</v>
      </c>
      <c r="AH7" s="254" t="s">
        <v>108</v>
      </c>
      <c r="AI7" s="241" t="s">
        <v>109</v>
      </c>
      <c r="AJ7" s="241" t="s">
        <v>110</v>
      </c>
      <c r="AK7" s="255">
        <f t="shared" si="1"/>
        <v>0.24990000000000001</v>
      </c>
      <c r="AL7" s="256">
        <f t="shared" si="2"/>
        <v>0.24990000000000001</v>
      </c>
      <c r="AM7" s="244" t="s">
        <v>111</v>
      </c>
      <c r="AN7" s="118" t="s">
        <v>112</v>
      </c>
      <c r="AO7" s="95">
        <v>8.3299999999999999E-2</v>
      </c>
      <c r="AP7" s="95">
        <v>8.3299999999999999E-2</v>
      </c>
      <c r="AQ7" s="95">
        <v>8.3299999999999999E-2</v>
      </c>
      <c r="AR7" s="327" t="s">
        <v>542</v>
      </c>
      <c r="AS7" s="239" t="s">
        <v>543</v>
      </c>
      <c r="AT7" s="239" t="s">
        <v>512</v>
      </c>
      <c r="AU7" s="257">
        <f t="shared" ref="AU7:AW12" si="4">SUM(AO7:AQ7)</f>
        <v>0.24990000000000001</v>
      </c>
      <c r="AV7" s="259">
        <f>AU7</f>
        <v>0.24990000000000001</v>
      </c>
      <c r="AW7" s="149" t="s">
        <v>513</v>
      </c>
      <c r="AX7" s="69" t="s">
        <v>112</v>
      </c>
      <c r="AY7" s="258">
        <v>8.3299999999999999E-2</v>
      </c>
      <c r="AZ7" s="95">
        <v>8.3299999999999999E-2</v>
      </c>
      <c r="BA7" s="99">
        <v>8.3299999999999999E-2</v>
      </c>
      <c r="BB7" s="259"/>
      <c r="BC7" s="259"/>
      <c r="BD7" s="259"/>
      <c r="BE7" s="259">
        <f t="shared" ref="BE7:BE12" si="5">SUM(AY7:BA7)</f>
        <v>0.24990000000000001</v>
      </c>
      <c r="BF7" s="259">
        <f>BE7</f>
        <v>0.24990000000000001</v>
      </c>
      <c r="BG7" s="259"/>
      <c r="BH7" s="89">
        <v>8.3299999999999999E-2</v>
      </c>
      <c r="BI7" s="89">
        <v>8.3299999999999999E-2</v>
      </c>
      <c r="BJ7" s="89">
        <v>8.3299999999999999E-2</v>
      </c>
      <c r="BK7" s="259"/>
      <c r="BL7" s="259"/>
      <c r="BM7" s="259"/>
      <c r="BN7" s="259">
        <f t="shared" ref="BN7:BN12" si="6">SUM(BH7:BJ7)</f>
        <v>0.24990000000000001</v>
      </c>
      <c r="BO7" s="259">
        <f>BN7</f>
        <v>0.24990000000000001</v>
      </c>
      <c r="BP7" s="90">
        <f t="shared" si="3"/>
        <v>0.99960000000000004</v>
      </c>
      <c r="BQ7" s="90">
        <f>BO7+BF7+AV7+AL7</f>
        <v>0.99960000000000004</v>
      </c>
      <c r="BR7" s="102"/>
      <c r="BS7" s="252"/>
    </row>
    <row r="8" spans="1:71" s="65" customFormat="1" ht="202.5" customHeight="1">
      <c r="A8" s="105" t="s">
        <v>94</v>
      </c>
      <c r="B8" s="105" t="s">
        <v>95</v>
      </c>
      <c r="C8" s="105" t="s">
        <v>96</v>
      </c>
      <c r="D8" s="105" t="s">
        <v>78</v>
      </c>
      <c r="E8" s="253" t="s">
        <v>97</v>
      </c>
      <c r="F8" s="104" t="s">
        <v>113</v>
      </c>
      <c r="G8" s="105" t="s">
        <v>114</v>
      </c>
      <c r="H8" s="105" t="s">
        <v>115</v>
      </c>
      <c r="I8" s="105" t="s">
        <v>56</v>
      </c>
      <c r="J8" s="105" t="s">
        <v>83</v>
      </c>
      <c r="K8" s="105" t="s">
        <v>58</v>
      </c>
      <c r="L8" s="105">
        <v>12</v>
      </c>
      <c r="M8" s="105" t="s">
        <v>72</v>
      </c>
      <c r="N8" s="105" t="s">
        <v>60</v>
      </c>
      <c r="O8" s="105" t="s">
        <v>101</v>
      </c>
      <c r="P8" s="66">
        <v>1</v>
      </c>
      <c r="Q8" s="66">
        <v>1</v>
      </c>
      <c r="R8" s="66">
        <v>1</v>
      </c>
      <c r="S8" s="66">
        <f t="shared" si="0"/>
        <v>3</v>
      </c>
      <c r="T8" s="66">
        <v>3</v>
      </c>
      <c r="U8" s="66">
        <v>1</v>
      </c>
      <c r="V8" s="66">
        <v>1</v>
      </c>
      <c r="W8" s="66">
        <v>1</v>
      </c>
      <c r="X8" s="66">
        <f>SUM(U8:W8)</f>
        <v>3</v>
      </c>
      <c r="Y8" s="66">
        <v>3</v>
      </c>
      <c r="Z8" s="66">
        <v>1</v>
      </c>
      <c r="AA8" s="66">
        <v>1</v>
      </c>
      <c r="AB8" s="66">
        <v>1</v>
      </c>
      <c r="AC8" s="66">
        <f>SUM(Z8:AB8)</f>
        <v>3</v>
      </c>
      <c r="AD8" s="66">
        <v>3</v>
      </c>
      <c r="AE8" s="75">
        <v>1</v>
      </c>
      <c r="AF8" s="75">
        <v>1</v>
      </c>
      <c r="AG8" s="261">
        <v>1</v>
      </c>
      <c r="AH8" s="254" t="s">
        <v>116</v>
      </c>
      <c r="AI8" s="241" t="s">
        <v>117</v>
      </c>
      <c r="AJ8" s="245" t="s">
        <v>118</v>
      </c>
      <c r="AK8" s="242">
        <f t="shared" si="1"/>
        <v>3</v>
      </c>
      <c r="AL8" s="262">
        <f t="shared" si="2"/>
        <v>3</v>
      </c>
      <c r="AM8" s="263" t="s">
        <v>119</v>
      </c>
      <c r="AN8" s="133" t="s">
        <v>120</v>
      </c>
      <c r="AO8" s="264">
        <v>1</v>
      </c>
      <c r="AP8" s="265">
        <v>1</v>
      </c>
      <c r="AQ8" s="265">
        <v>1</v>
      </c>
      <c r="AR8" s="245" t="s">
        <v>443</v>
      </c>
      <c r="AS8" s="260" t="s">
        <v>438</v>
      </c>
      <c r="AT8" s="260" t="s">
        <v>514</v>
      </c>
      <c r="AU8" s="266">
        <f t="shared" si="4"/>
        <v>3</v>
      </c>
      <c r="AV8" s="270">
        <f>AU8</f>
        <v>3</v>
      </c>
      <c r="AW8" s="267" t="s">
        <v>515</v>
      </c>
      <c r="AX8" s="69" t="s">
        <v>120</v>
      </c>
      <c r="AY8" s="268">
        <v>1</v>
      </c>
      <c r="AZ8" s="265">
        <v>1</v>
      </c>
      <c r="BA8" s="269">
        <v>1</v>
      </c>
      <c r="BB8" s="267"/>
      <c r="BC8" s="267"/>
      <c r="BD8" s="267"/>
      <c r="BE8" s="270">
        <f t="shared" si="5"/>
        <v>3</v>
      </c>
      <c r="BF8" s="270">
        <f>BE8</f>
        <v>3</v>
      </c>
      <c r="BG8" s="267"/>
      <c r="BH8" s="75">
        <v>1</v>
      </c>
      <c r="BI8" s="75">
        <v>1</v>
      </c>
      <c r="BJ8" s="75">
        <v>1</v>
      </c>
      <c r="BK8" s="267"/>
      <c r="BL8" s="267"/>
      <c r="BM8" s="267"/>
      <c r="BN8" s="270">
        <f t="shared" si="6"/>
        <v>3</v>
      </c>
      <c r="BO8" s="270">
        <f>BN8</f>
        <v>3</v>
      </c>
      <c r="BP8" s="251">
        <f t="shared" si="3"/>
        <v>12</v>
      </c>
      <c r="BQ8" s="251">
        <f>BP8</f>
        <v>12</v>
      </c>
      <c r="BR8" s="102"/>
      <c r="BS8" s="252"/>
    </row>
    <row r="9" spans="1:71" s="65" customFormat="1" ht="130.5" customHeight="1">
      <c r="A9" s="105" t="s">
        <v>121</v>
      </c>
      <c r="B9" s="105" t="s">
        <v>122</v>
      </c>
      <c r="C9" s="105" t="s">
        <v>123</v>
      </c>
      <c r="D9" s="105" t="s">
        <v>78</v>
      </c>
      <c r="E9" s="105" t="s">
        <v>124</v>
      </c>
      <c r="F9" s="104" t="s">
        <v>125</v>
      </c>
      <c r="G9" s="104" t="s">
        <v>126</v>
      </c>
      <c r="H9" s="105" t="s">
        <v>127</v>
      </c>
      <c r="I9" s="105" t="s">
        <v>56</v>
      </c>
      <c r="J9" s="105" t="s">
        <v>83</v>
      </c>
      <c r="K9" s="105" t="s">
        <v>58</v>
      </c>
      <c r="L9" s="105">
        <v>2</v>
      </c>
      <c r="M9" s="105" t="s">
        <v>72</v>
      </c>
      <c r="N9" s="105" t="s">
        <v>60</v>
      </c>
      <c r="O9" s="105" t="s">
        <v>128</v>
      </c>
      <c r="P9" s="66">
        <v>0</v>
      </c>
      <c r="Q9" s="66">
        <v>0</v>
      </c>
      <c r="R9" s="66">
        <v>0</v>
      </c>
      <c r="S9" s="66">
        <f t="shared" si="0"/>
        <v>0</v>
      </c>
      <c r="T9" s="66">
        <v>0</v>
      </c>
      <c r="U9" s="66">
        <v>0</v>
      </c>
      <c r="V9" s="66">
        <v>0</v>
      </c>
      <c r="W9" s="66">
        <v>1</v>
      </c>
      <c r="X9" s="66">
        <f>W9</f>
        <v>1</v>
      </c>
      <c r="Y9" s="66">
        <v>1</v>
      </c>
      <c r="Z9" s="66">
        <v>0</v>
      </c>
      <c r="AA9" s="66">
        <v>0</v>
      </c>
      <c r="AB9" s="66">
        <v>0</v>
      </c>
      <c r="AC9" s="66">
        <v>0</v>
      </c>
      <c r="AD9" s="66"/>
      <c r="AE9" s="75">
        <v>1</v>
      </c>
      <c r="AF9" s="75">
        <v>1</v>
      </c>
      <c r="AG9" s="75">
        <v>1</v>
      </c>
      <c r="AH9" s="254" t="s">
        <v>129</v>
      </c>
      <c r="AI9" s="241" t="s">
        <v>130</v>
      </c>
      <c r="AJ9" s="241" t="s">
        <v>131</v>
      </c>
      <c r="AK9" s="242">
        <f t="shared" si="1"/>
        <v>3</v>
      </c>
      <c r="AL9" s="271">
        <f t="shared" si="2"/>
        <v>3</v>
      </c>
      <c r="AM9" s="272" t="s">
        <v>132</v>
      </c>
      <c r="AN9" s="118" t="s">
        <v>90</v>
      </c>
      <c r="AO9" s="268">
        <v>1</v>
      </c>
      <c r="AP9" s="265">
        <v>1</v>
      </c>
      <c r="AQ9" s="265">
        <v>1</v>
      </c>
      <c r="AR9" s="245" t="s">
        <v>444</v>
      </c>
      <c r="AS9" s="246" t="s">
        <v>439</v>
      </c>
      <c r="AT9" s="246" t="s">
        <v>516</v>
      </c>
      <c r="AU9" s="266">
        <f>SUM(AO9:AQ9)</f>
        <v>3</v>
      </c>
      <c r="AV9" s="270">
        <f>AU9</f>
        <v>3</v>
      </c>
      <c r="AW9" s="161" t="s">
        <v>520</v>
      </c>
      <c r="AX9" s="69" t="s">
        <v>90</v>
      </c>
      <c r="AY9" s="268">
        <v>1</v>
      </c>
      <c r="AZ9" s="265">
        <v>1</v>
      </c>
      <c r="BA9" s="269">
        <v>1</v>
      </c>
      <c r="BB9" s="185"/>
      <c r="BC9" s="185"/>
      <c r="BD9" s="185"/>
      <c r="BE9" s="270">
        <f t="shared" si="5"/>
        <v>3</v>
      </c>
      <c r="BF9" s="270">
        <f>BE9</f>
        <v>3</v>
      </c>
      <c r="BG9" s="185"/>
      <c r="BH9" s="75">
        <v>1</v>
      </c>
      <c r="BI9" s="75">
        <v>1</v>
      </c>
      <c r="BJ9" s="75">
        <v>1</v>
      </c>
      <c r="BK9" s="185"/>
      <c r="BL9" s="185"/>
      <c r="BM9" s="185"/>
      <c r="BN9" s="270">
        <f t="shared" si="6"/>
        <v>3</v>
      </c>
      <c r="BO9" s="270">
        <f>BN9</f>
        <v>3</v>
      </c>
      <c r="BP9" s="251">
        <f t="shared" si="3"/>
        <v>12</v>
      </c>
      <c r="BQ9" s="251">
        <f>BP9</f>
        <v>12</v>
      </c>
      <c r="BR9" s="273"/>
      <c r="BS9" s="267"/>
    </row>
    <row r="10" spans="1:71" s="65" customFormat="1" ht="174" customHeight="1">
      <c r="A10" s="105" t="s">
        <v>121</v>
      </c>
      <c r="B10" s="105" t="s">
        <v>122</v>
      </c>
      <c r="C10" s="105" t="s">
        <v>123</v>
      </c>
      <c r="D10" s="105" t="s">
        <v>78</v>
      </c>
      <c r="E10" s="105" t="s">
        <v>124</v>
      </c>
      <c r="F10" s="104" t="s">
        <v>133</v>
      </c>
      <c r="G10" s="104" t="s">
        <v>134</v>
      </c>
      <c r="H10" s="105" t="s">
        <v>135</v>
      </c>
      <c r="I10" s="105" t="s">
        <v>56</v>
      </c>
      <c r="J10" s="105" t="s">
        <v>83</v>
      </c>
      <c r="K10" s="105" t="s">
        <v>58</v>
      </c>
      <c r="L10" s="105">
        <v>1</v>
      </c>
      <c r="M10" s="105" t="s">
        <v>72</v>
      </c>
      <c r="N10" s="105" t="s">
        <v>60</v>
      </c>
      <c r="O10" s="105" t="s">
        <v>128</v>
      </c>
      <c r="P10" s="66">
        <v>0</v>
      </c>
      <c r="Q10" s="66">
        <v>0</v>
      </c>
      <c r="R10" s="66">
        <v>0</v>
      </c>
      <c r="S10" s="66">
        <f t="shared" si="0"/>
        <v>0</v>
      </c>
      <c r="T10" s="66">
        <v>0</v>
      </c>
      <c r="U10" s="66">
        <v>0</v>
      </c>
      <c r="V10" s="66">
        <v>0</v>
      </c>
      <c r="W10" s="66">
        <v>1</v>
      </c>
      <c r="X10" s="66">
        <f>SUM(U10:W10)</f>
        <v>1</v>
      </c>
      <c r="Y10" s="66">
        <v>1</v>
      </c>
      <c r="Z10" s="66">
        <v>0</v>
      </c>
      <c r="AA10" s="66">
        <v>0</v>
      </c>
      <c r="AB10" s="66">
        <v>0</v>
      </c>
      <c r="AC10" s="66">
        <f>SUM(Z10:AB10)</f>
        <v>0</v>
      </c>
      <c r="AD10" s="66"/>
      <c r="AE10" s="75">
        <v>1</v>
      </c>
      <c r="AF10" s="75">
        <v>1</v>
      </c>
      <c r="AG10" s="75">
        <v>1</v>
      </c>
      <c r="AH10" s="240" t="s">
        <v>136</v>
      </c>
      <c r="AI10" s="241" t="s">
        <v>137</v>
      </c>
      <c r="AJ10" s="241" t="s">
        <v>138</v>
      </c>
      <c r="AK10" s="242">
        <f t="shared" si="1"/>
        <v>3</v>
      </c>
      <c r="AL10" s="271">
        <f t="shared" si="2"/>
        <v>3</v>
      </c>
      <c r="AM10" s="274" t="s">
        <v>139</v>
      </c>
      <c r="AN10" s="118" t="s">
        <v>140</v>
      </c>
      <c r="AO10" s="268">
        <v>1</v>
      </c>
      <c r="AP10" s="265">
        <v>1</v>
      </c>
      <c r="AQ10" s="265">
        <v>1</v>
      </c>
      <c r="AR10" s="245" t="s">
        <v>435</v>
      </c>
      <c r="AS10" s="260" t="s">
        <v>440</v>
      </c>
      <c r="AT10" s="260" t="s">
        <v>517</v>
      </c>
      <c r="AU10" s="266">
        <f t="shared" si="4"/>
        <v>3</v>
      </c>
      <c r="AV10" s="270">
        <f>AU10</f>
        <v>3</v>
      </c>
      <c r="AW10" s="281" t="s">
        <v>521</v>
      </c>
      <c r="AX10" s="69" t="s">
        <v>140</v>
      </c>
      <c r="AY10" s="268">
        <v>1</v>
      </c>
      <c r="AZ10" s="265">
        <v>1</v>
      </c>
      <c r="BA10" s="269">
        <v>1</v>
      </c>
      <c r="BB10" s="267"/>
      <c r="BC10" s="267"/>
      <c r="BD10" s="267"/>
      <c r="BE10" s="270">
        <f t="shared" si="5"/>
        <v>3</v>
      </c>
      <c r="BF10" s="270">
        <f>BE10</f>
        <v>3</v>
      </c>
      <c r="BG10" s="267"/>
      <c r="BH10" s="75">
        <v>1</v>
      </c>
      <c r="BI10" s="75">
        <v>1</v>
      </c>
      <c r="BJ10" s="75">
        <v>1</v>
      </c>
      <c r="BK10" s="267"/>
      <c r="BL10" s="267"/>
      <c r="BM10" s="267"/>
      <c r="BN10" s="270">
        <f t="shared" si="6"/>
        <v>3</v>
      </c>
      <c r="BO10" s="270">
        <f>BN10</f>
        <v>3</v>
      </c>
      <c r="BP10" s="251">
        <f t="shared" si="3"/>
        <v>12</v>
      </c>
      <c r="BQ10" s="251">
        <f>BP10</f>
        <v>12</v>
      </c>
      <c r="BR10" s="102"/>
      <c r="BS10" s="275"/>
    </row>
    <row r="11" spans="1:71" s="65" customFormat="1" ht="156.75" customHeight="1">
      <c r="A11" s="105" t="s">
        <v>121</v>
      </c>
      <c r="B11" s="105" t="s">
        <v>122</v>
      </c>
      <c r="C11" s="105" t="s">
        <v>123</v>
      </c>
      <c r="D11" s="105" t="s">
        <v>78</v>
      </c>
      <c r="E11" s="105" t="s">
        <v>124</v>
      </c>
      <c r="F11" s="104" t="s">
        <v>141</v>
      </c>
      <c r="G11" s="104" t="s">
        <v>142</v>
      </c>
      <c r="H11" s="105" t="s">
        <v>143</v>
      </c>
      <c r="I11" s="105" t="s">
        <v>56</v>
      </c>
      <c r="J11" s="105" t="s">
        <v>83</v>
      </c>
      <c r="K11" s="105" t="s">
        <v>58</v>
      </c>
      <c r="L11" s="105">
        <v>127</v>
      </c>
      <c r="M11" s="105" t="s">
        <v>72</v>
      </c>
      <c r="N11" s="105" t="s">
        <v>60</v>
      </c>
      <c r="O11" s="105" t="s">
        <v>107</v>
      </c>
      <c r="P11" s="66">
        <v>0</v>
      </c>
      <c r="Q11" s="66">
        <v>0</v>
      </c>
      <c r="R11" s="66">
        <v>0</v>
      </c>
      <c r="S11" s="66">
        <f t="shared" si="0"/>
        <v>0</v>
      </c>
      <c r="T11" s="121">
        <v>0</v>
      </c>
      <c r="U11" s="66">
        <v>0</v>
      </c>
      <c r="V11" s="66">
        <v>0</v>
      </c>
      <c r="W11" s="66">
        <v>62</v>
      </c>
      <c r="X11" s="66">
        <f>SUM(U11:W11)</f>
        <v>62</v>
      </c>
      <c r="Y11" s="66">
        <v>57</v>
      </c>
      <c r="Z11" s="66">
        <v>0</v>
      </c>
      <c r="AA11" s="66">
        <v>0</v>
      </c>
      <c r="AB11" s="66">
        <v>0</v>
      </c>
      <c r="AC11" s="66">
        <f>SUM(Z11:AB11)</f>
        <v>0</v>
      </c>
      <c r="AD11" s="121"/>
      <c r="AE11" s="66">
        <v>11</v>
      </c>
      <c r="AF11" s="66">
        <v>11</v>
      </c>
      <c r="AG11" s="66">
        <v>11</v>
      </c>
      <c r="AH11" s="254" t="s">
        <v>144</v>
      </c>
      <c r="AI11" s="241" t="s">
        <v>145</v>
      </c>
      <c r="AJ11" s="241" t="s">
        <v>146</v>
      </c>
      <c r="AK11" s="276">
        <f t="shared" si="1"/>
        <v>33</v>
      </c>
      <c r="AL11" s="277">
        <f t="shared" si="2"/>
        <v>33</v>
      </c>
      <c r="AM11" s="272" t="s">
        <v>147</v>
      </c>
      <c r="AN11" s="118" t="s">
        <v>148</v>
      </c>
      <c r="AO11" s="249">
        <v>11</v>
      </c>
      <c r="AP11" s="139">
        <v>11</v>
      </c>
      <c r="AQ11" s="139">
        <v>11</v>
      </c>
      <c r="AR11" s="245" t="s">
        <v>436</v>
      </c>
      <c r="AS11" s="260" t="s">
        <v>445</v>
      </c>
      <c r="AT11" s="260" t="s">
        <v>518</v>
      </c>
      <c r="AU11" s="266">
        <f t="shared" si="4"/>
        <v>33</v>
      </c>
      <c r="AV11" s="266">
        <v>33</v>
      </c>
      <c r="AW11" s="281" t="s">
        <v>522</v>
      </c>
      <c r="AX11" s="69" t="s">
        <v>148</v>
      </c>
      <c r="AY11" s="249">
        <v>11</v>
      </c>
      <c r="AZ11" s="139">
        <v>10</v>
      </c>
      <c r="BA11" s="250">
        <v>10</v>
      </c>
      <c r="BB11" s="185"/>
      <c r="BC11" s="267"/>
      <c r="BD11" s="267"/>
      <c r="BE11" s="270">
        <f t="shared" si="5"/>
        <v>31</v>
      </c>
      <c r="BF11" s="267"/>
      <c r="BG11" s="267"/>
      <c r="BH11" s="185">
        <v>10</v>
      </c>
      <c r="BI11" s="185">
        <v>10</v>
      </c>
      <c r="BJ11" s="185">
        <v>10</v>
      </c>
      <c r="BK11" s="267"/>
      <c r="BL11" s="267"/>
      <c r="BM11" s="267"/>
      <c r="BN11" s="270">
        <f t="shared" si="6"/>
        <v>30</v>
      </c>
      <c r="BO11" s="267"/>
      <c r="BP11" s="66">
        <f t="shared" si="3"/>
        <v>127</v>
      </c>
      <c r="BQ11" s="251">
        <f>BP11</f>
        <v>127</v>
      </c>
      <c r="BR11" s="193"/>
      <c r="BS11" s="278"/>
    </row>
    <row r="12" spans="1:71" s="65" customFormat="1" ht="84" customHeight="1">
      <c r="A12" s="105" t="s">
        <v>121</v>
      </c>
      <c r="B12" s="105" t="s">
        <v>122</v>
      </c>
      <c r="C12" s="105" t="s">
        <v>123</v>
      </c>
      <c r="D12" s="105" t="s">
        <v>78</v>
      </c>
      <c r="E12" s="105" t="s">
        <v>124</v>
      </c>
      <c r="F12" s="104" t="s">
        <v>149</v>
      </c>
      <c r="G12" s="104" t="s">
        <v>150</v>
      </c>
      <c r="H12" s="105" t="s">
        <v>151</v>
      </c>
      <c r="I12" s="105" t="s">
        <v>56</v>
      </c>
      <c r="J12" s="105" t="s">
        <v>83</v>
      </c>
      <c r="K12" s="105" t="s">
        <v>58</v>
      </c>
      <c r="L12" s="105">
        <v>12</v>
      </c>
      <c r="M12" s="105" t="s">
        <v>72</v>
      </c>
      <c r="N12" s="105" t="s">
        <v>60</v>
      </c>
      <c r="O12" s="105" t="s">
        <v>128</v>
      </c>
      <c r="P12" s="66">
        <v>1</v>
      </c>
      <c r="Q12" s="66">
        <v>1</v>
      </c>
      <c r="R12" s="66">
        <v>1</v>
      </c>
      <c r="S12" s="66">
        <f t="shared" si="0"/>
        <v>3</v>
      </c>
      <c r="T12" s="66">
        <v>3</v>
      </c>
      <c r="U12" s="66">
        <v>1</v>
      </c>
      <c r="V12" s="66">
        <v>1</v>
      </c>
      <c r="W12" s="66">
        <v>1</v>
      </c>
      <c r="X12" s="66">
        <f>SUM(U12:W12)</f>
        <v>3</v>
      </c>
      <c r="Y12" s="66">
        <v>1</v>
      </c>
      <c r="Z12" s="66">
        <v>1</v>
      </c>
      <c r="AA12" s="66">
        <v>1</v>
      </c>
      <c r="AB12" s="66">
        <v>1</v>
      </c>
      <c r="AC12" s="66">
        <f>SUM(Z12:AB12)</f>
        <v>3</v>
      </c>
      <c r="AD12" s="66">
        <v>3</v>
      </c>
      <c r="AE12" s="75">
        <v>1</v>
      </c>
      <c r="AF12" s="75">
        <v>1</v>
      </c>
      <c r="AG12" s="75">
        <v>1</v>
      </c>
      <c r="AH12" s="240" t="s">
        <v>152</v>
      </c>
      <c r="AI12" s="241" t="s">
        <v>153</v>
      </c>
      <c r="AJ12" s="241" t="s">
        <v>154</v>
      </c>
      <c r="AK12" s="276">
        <f>SUM(AE12:AG12)</f>
        <v>3</v>
      </c>
      <c r="AL12" s="277">
        <f t="shared" si="2"/>
        <v>3</v>
      </c>
      <c r="AM12" s="241" t="s">
        <v>155</v>
      </c>
      <c r="AN12" s="118" t="s">
        <v>156</v>
      </c>
      <c r="AO12" s="268">
        <v>1</v>
      </c>
      <c r="AP12" s="265">
        <v>1</v>
      </c>
      <c r="AQ12" s="265">
        <v>1</v>
      </c>
      <c r="AR12" s="245" t="s">
        <v>437</v>
      </c>
      <c r="AS12" s="260" t="s">
        <v>442</v>
      </c>
      <c r="AT12" s="246" t="s">
        <v>519</v>
      </c>
      <c r="AU12" s="266">
        <f t="shared" si="4"/>
        <v>3</v>
      </c>
      <c r="AV12" s="266">
        <v>3</v>
      </c>
      <c r="AW12" s="282" t="s">
        <v>523</v>
      </c>
      <c r="AX12" s="69" t="s">
        <v>156</v>
      </c>
      <c r="AY12" s="268">
        <v>1</v>
      </c>
      <c r="AZ12" s="265">
        <v>1</v>
      </c>
      <c r="BA12" s="269">
        <v>1</v>
      </c>
      <c r="BB12" s="89"/>
      <c r="BC12" s="267"/>
      <c r="BD12" s="267"/>
      <c r="BE12" s="270">
        <f t="shared" si="5"/>
        <v>3</v>
      </c>
      <c r="BF12" s="267"/>
      <c r="BG12" s="267"/>
      <c r="BH12" s="75">
        <v>1</v>
      </c>
      <c r="BI12" s="75">
        <v>1</v>
      </c>
      <c r="BJ12" s="75">
        <v>1</v>
      </c>
      <c r="BK12" s="267"/>
      <c r="BL12" s="267"/>
      <c r="BM12" s="267"/>
      <c r="BN12" s="270">
        <f t="shared" si="6"/>
        <v>3</v>
      </c>
      <c r="BO12" s="267"/>
      <c r="BP12" s="251">
        <f t="shared" si="3"/>
        <v>12</v>
      </c>
      <c r="BQ12" s="251">
        <f>BP12</f>
        <v>12</v>
      </c>
      <c r="BR12" s="102"/>
      <c r="BS12" s="279"/>
    </row>
    <row r="13" spans="1:71">
      <c r="AM13" s="59"/>
    </row>
  </sheetData>
  <mergeCells count="23">
    <mergeCell ref="AE3:AG4"/>
    <mergeCell ref="A1:C3"/>
    <mergeCell ref="AC4:AD4"/>
    <mergeCell ref="P4:R4"/>
    <mergeCell ref="S4:T4"/>
    <mergeCell ref="U4:W4"/>
    <mergeCell ref="X4:Y4"/>
    <mergeCell ref="Z4:AB4"/>
    <mergeCell ref="BH3:BJ4"/>
    <mergeCell ref="BK3:BP3"/>
    <mergeCell ref="AH4:AJ4"/>
    <mergeCell ref="AK4:AN4"/>
    <mergeCell ref="AR4:AT4"/>
    <mergeCell ref="AU4:AW4"/>
    <mergeCell ref="BB4:BD4"/>
    <mergeCell ref="BE4:BG4"/>
    <mergeCell ref="BK4:BM4"/>
    <mergeCell ref="BN4:BP4"/>
    <mergeCell ref="AH3:AN3"/>
    <mergeCell ref="AO3:AQ4"/>
    <mergeCell ref="AR3:AW3"/>
    <mergeCell ref="AY3:BA4"/>
    <mergeCell ref="BB3:BG3"/>
  </mergeCells>
  <phoneticPr fontId="11" type="noConversion"/>
  <hyperlinks>
    <hyperlink ref="AN6" r:id="rId1" xr:uid="{431AE091-B3D6-478F-93D6-9062325C9417}"/>
    <hyperlink ref="AN7" r:id="rId2" xr:uid="{E5B0C6C5-3340-4ED2-A2E8-A90B3D9DF3E6}"/>
    <hyperlink ref="AN8" r:id="rId3" xr:uid="{B95CD58C-C955-48E8-BECF-A378518DC7F9}"/>
    <hyperlink ref="AN12" r:id="rId4" xr:uid="{816F3BBE-AD6B-4C94-B9D3-4F498804F1D3}"/>
    <hyperlink ref="AN11" r:id="rId5" xr:uid="{BB87A2E0-1032-4FE2-A766-112EB3867DBA}"/>
    <hyperlink ref="AN9" r:id="rId6" xr:uid="{32FE691A-B1EC-45BE-A287-2BFD7379F84F}"/>
    <hyperlink ref="AN10" r:id="rId7" xr:uid="{256B2652-9A23-4730-907A-EDDF97A66240}"/>
    <hyperlink ref="AX10" r:id="rId8" display="https://365and.sharepoint.com/:f:/r/sites/PL-PLANEACION/Documentos compartidos/Planeaci%C3%B3n/2026/Instrumentos de planeaci%C3%B3n (formulaci%C3%B3n y seguimiento)/Plan de Acci%C3%B3n Institucional - PAI MIPG/Seguimiento/Trimestre II/Soportes/SDSCD/Fila 10?csf=1&amp;web=1&amp;e=f7lmoZ" xr:uid="{81DD2B02-6F5F-4492-99EE-F6017117989F}"/>
    <hyperlink ref="AX11" r:id="rId9" display="https://365and.sharepoint.com/:f:/r/sites/PL-PLANEACION/Documentos compartidos/Planeaci%C3%B3n/2026/Instrumentos de planeaci%C3%B3n (formulaci%C3%B3n y seguimiento)/Plan de Acci%C3%B3n Institucional - PAI MIPG/Seguimiento/Trimestre II/Soportes/SDSCD/Fila 11?csf=1&amp;web=1&amp;e=biDMCh" xr:uid="{E828E5E7-FCEA-4CCC-AB06-34D1978F537D}"/>
    <hyperlink ref="AX12" r:id="rId10" display="https://365and.sharepoint.com/:f:/r/sites/PL-PLANEACION/Documentos compartidos/Planeaci%C3%B3n/2026/Instrumentos de planeaci%C3%B3n (formulaci%C3%B3n y seguimiento)/Plan de Acci%C3%B3n Institucional - PAI MIPG/Seguimiento/Trimestre II/Soportes/SDSCD/Fila 12?csf=1&amp;web=1&amp;e=5bUJhA" xr:uid="{50E00FCD-CD35-4D2A-9281-B98B872A10FB}"/>
    <hyperlink ref="AX9" r:id="rId11" display="https://365and.sharepoint.com/:f:/r/sites/PL-PLANEACION/Documentos compartidos/Planeaci%C3%B3n/2026/Instrumentos de planeaci%C3%B3n (formulaci%C3%B3n y seguimiento)/Plan de Acci%C3%B3n Institucional - PAI MIPG/Seguimiento/Trimestre II/Soportes/SDSCD/Fila 9?csf=1&amp;web=1&amp;e=bIaTgp" xr:uid="{AC7B4295-A160-4A16-9B8A-7CF701C6968C}"/>
    <hyperlink ref="AX8" r:id="rId12" display="https://365and.sharepoint.com/:f:/r/sites/PL-PLANEACION/Documentos compartidos/Planeaci%C3%B3n/2026/Instrumentos de planeaci%C3%B3n (formulaci%C3%B3n y seguimiento)/Plan de Acci%C3%B3n Institucional - PAI MIPG/Seguimiento/Trimestre II/Soportes/SDSCD/Fila 8?csf=1&amp;web=1&amp;e=SHs7fT" xr:uid="{06DAA019-A6DD-49D8-9D14-DD7BA08A0439}"/>
    <hyperlink ref="AX7" r:id="rId13" display="https://365and.sharepoint.com/:f:/r/sites/PL-PLANEACION/Documentos compartidos/Planeaci%C3%B3n/2026/Instrumentos de planeaci%C3%B3n (formulaci%C3%B3n y seguimiento)/Plan de Acci%C3%B3n Institucional - PAI MIPG/Seguimiento/Trimestre II/Soportes/SDSCD/Fila 7?csf=1&amp;web=1&amp;e=tPd6d8" xr:uid="{99E62414-3AD8-42AF-8C43-F9ED6CDAF4CE}"/>
    <hyperlink ref="AX6" r:id="rId14" display="https://365and.sharepoint.com/:f:/r/sites/PL-PLANEACION/Documentos compartidos/Planeaci%C3%B3n/2026/Instrumentos de planeaci%C3%B3n (formulaci%C3%B3n y seguimiento)/Plan de Acci%C3%B3n Institucional - PAI MIPG/Seguimiento/Trimestre II/Soportes/SDSCD/Fila 6?csf=1&amp;web=1&amp;e=7h322a" xr:uid="{26B2FDA0-E70B-4EED-9874-B1CDD5FF410F}"/>
  </hyperlinks>
  <pageMargins left="0.7" right="0.7" top="0.75" bottom="0.75" header="0.3" footer="0.3"/>
  <pageSetup orientation="portrait" r:id="rId15"/>
  <drawing r:id="rId1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1E5F0-F9C5-4906-8A9B-3D1C451D78EE}">
  <sheetPr>
    <tabColor theme="8" tint="0.39997558519241921"/>
  </sheetPr>
  <dimension ref="A1:BD20"/>
  <sheetViews>
    <sheetView topLeftCell="AD16" zoomScale="110" zoomScaleNormal="110" workbookViewId="0">
      <selection activeCell="AG6" sqref="AG6"/>
    </sheetView>
  </sheetViews>
  <sheetFormatPr baseColWidth="10" defaultColWidth="10" defaultRowHeight="14.5"/>
  <cols>
    <col min="1" max="1" width="19.7265625" customWidth="1"/>
    <col min="2" max="2" width="15.08984375" customWidth="1"/>
    <col min="3" max="3" width="24.90625" customWidth="1"/>
    <col min="4" max="4" width="20.6328125" customWidth="1"/>
    <col min="5" max="5" width="16.08984375" customWidth="1"/>
    <col min="6" max="6" width="33.36328125" customWidth="1"/>
    <col min="7" max="7" width="26.90625" customWidth="1"/>
    <col min="8" max="8" width="20.7265625" customWidth="1"/>
    <col min="9" max="9" width="12.08984375" customWidth="1"/>
    <col min="10" max="10" width="12" customWidth="1"/>
    <col min="11" max="11" width="10.90625" customWidth="1"/>
    <col min="12" max="12" width="7.26953125" customWidth="1"/>
    <col min="13" max="13" width="8" customWidth="1"/>
    <col min="14" max="14" width="9.36328125" customWidth="1"/>
    <col min="15" max="15" width="22.90625" customWidth="1"/>
    <col min="16" max="16" width="10.36328125" customWidth="1"/>
    <col min="19" max="19" width="30.36328125" customWidth="1"/>
    <col min="20" max="20" width="30.90625" customWidth="1"/>
    <col min="21" max="21" width="50.36328125" customWidth="1"/>
    <col min="22" max="22" width="8.6328125" customWidth="1"/>
    <col min="23" max="23" width="8.36328125" customWidth="1"/>
    <col min="24" max="24" width="73.7265625" customWidth="1"/>
    <col min="25" max="25" width="25.08984375" customWidth="1"/>
    <col min="26" max="26" width="6" customWidth="1"/>
    <col min="27" max="27" width="5.90625" customWidth="1"/>
    <col min="28" max="28" width="4.7265625" customWidth="1"/>
    <col min="29" max="29" width="58.90625" customWidth="1"/>
    <col min="30" max="30" width="52.7265625" customWidth="1"/>
    <col min="31" max="31" width="60.6328125" customWidth="1"/>
    <col min="32" max="33" width="10.08984375" customWidth="1"/>
    <col min="34" max="34" width="65.90625" customWidth="1"/>
    <col min="35" max="35" width="14.7265625" customWidth="1"/>
    <col min="38" max="41" width="11.7265625" customWidth="1"/>
    <col min="42" max="42" width="13.90625" customWidth="1"/>
    <col min="43" max="44" width="12.36328125" customWidth="1"/>
    <col min="46" max="46" width="11.08984375" customWidth="1"/>
    <col min="47" max="50" width="10.36328125" customWidth="1"/>
    <col min="51" max="51" width="14" customWidth="1"/>
    <col min="52" max="52" width="13.26953125" customWidth="1"/>
    <col min="53" max="53" width="13.7265625" customWidth="1"/>
    <col min="54" max="54" width="11.7265625" customWidth="1"/>
    <col min="55" max="55" width="16.26953125" customWidth="1"/>
    <col min="56" max="56" width="39.36328125" style="54" customWidth="1"/>
  </cols>
  <sheetData>
    <row r="1" spans="1:56" ht="14.5" customHeight="1">
      <c r="A1" s="321" t="s">
        <v>1</v>
      </c>
      <c r="B1" s="321"/>
      <c r="C1" s="321"/>
      <c r="D1" s="321"/>
      <c r="E1" s="321"/>
      <c r="F1" s="321"/>
      <c r="G1" s="321"/>
      <c r="H1" s="321"/>
      <c r="I1" s="321"/>
      <c r="J1" s="321"/>
      <c r="K1" s="321"/>
      <c r="L1" s="321"/>
      <c r="M1" s="321"/>
      <c r="N1" s="321"/>
      <c r="O1" s="321"/>
      <c r="P1" s="321"/>
      <c r="Q1" s="321"/>
      <c r="R1" s="321"/>
      <c r="S1" s="321"/>
      <c r="T1" s="321"/>
      <c r="U1" s="321"/>
      <c r="V1" s="321"/>
      <c r="W1" s="321"/>
      <c r="X1" s="321"/>
      <c r="Y1" s="321"/>
      <c r="Z1" s="321"/>
      <c r="AA1" s="321"/>
      <c r="AB1" s="321"/>
      <c r="AC1" s="321"/>
      <c r="AD1" s="321"/>
      <c r="AE1" s="321"/>
      <c r="AF1" s="321"/>
      <c r="AG1" s="321"/>
      <c r="AH1" s="321"/>
      <c r="AI1" s="321"/>
      <c r="AJ1" s="321"/>
      <c r="AK1" s="321"/>
      <c r="AL1" s="321"/>
      <c r="AM1" s="321"/>
      <c r="AN1" s="321"/>
      <c r="AO1" s="321"/>
      <c r="AP1" s="321"/>
      <c r="AQ1" s="321"/>
      <c r="AR1" s="321"/>
      <c r="AS1" s="321"/>
      <c r="AT1" s="321"/>
      <c r="AU1" s="321"/>
      <c r="AV1" s="321"/>
      <c r="AW1" s="321"/>
      <c r="AX1" s="321"/>
      <c r="AY1" s="321"/>
      <c r="AZ1" s="321"/>
      <c r="BA1" s="321"/>
      <c r="BB1" s="321"/>
      <c r="BC1" s="321"/>
      <c r="BD1" s="321"/>
    </row>
    <row r="2" spans="1:56" ht="49.5" customHeight="1">
      <c r="A2" s="321"/>
      <c r="B2" s="321"/>
      <c r="C2" s="321"/>
      <c r="D2" s="321"/>
      <c r="E2" s="321"/>
      <c r="F2" s="321"/>
      <c r="G2" s="321"/>
      <c r="H2" s="321"/>
      <c r="I2" s="321"/>
      <c r="J2" s="321"/>
      <c r="K2" s="321"/>
      <c r="L2" s="321"/>
      <c r="M2" s="321"/>
      <c r="N2" s="321"/>
      <c r="O2" s="321"/>
      <c r="P2" s="321"/>
      <c r="Q2" s="321"/>
      <c r="R2" s="321"/>
      <c r="S2" s="321"/>
      <c r="T2" s="321"/>
      <c r="U2" s="321"/>
      <c r="V2" s="321"/>
      <c r="W2" s="321"/>
      <c r="X2" s="321"/>
      <c r="Y2" s="321"/>
      <c r="Z2" s="321"/>
      <c r="AA2" s="321"/>
      <c r="AB2" s="321"/>
      <c r="AC2" s="321"/>
      <c r="AD2" s="321"/>
      <c r="AE2" s="321"/>
      <c r="AF2" s="321"/>
      <c r="AG2" s="321"/>
      <c r="AH2" s="321"/>
      <c r="AI2" s="321"/>
      <c r="AJ2" s="321"/>
      <c r="AK2" s="321"/>
      <c r="AL2" s="321"/>
      <c r="AM2" s="321"/>
      <c r="AN2" s="321"/>
      <c r="AO2" s="321"/>
      <c r="AP2" s="321"/>
      <c r="AQ2" s="321"/>
      <c r="AR2" s="321"/>
      <c r="AS2" s="321"/>
      <c r="AT2" s="321"/>
      <c r="AU2" s="321"/>
      <c r="AV2" s="321"/>
      <c r="AW2" s="321"/>
      <c r="AX2" s="321"/>
      <c r="AY2" s="321"/>
      <c r="AZ2" s="321"/>
      <c r="BA2" s="321"/>
      <c r="BB2" s="321"/>
      <c r="BC2" s="321"/>
      <c r="BD2" s="321"/>
    </row>
    <row r="3" spans="1:56" ht="14.5" customHeight="1">
      <c r="A3" s="322"/>
      <c r="B3" s="322"/>
      <c r="C3" s="322"/>
      <c r="D3" s="322"/>
      <c r="E3" s="322"/>
      <c r="F3" s="322"/>
      <c r="G3" s="322"/>
      <c r="H3" s="322"/>
      <c r="I3" s="322"/>
      <c r="J3" s="322"/>
      <c r="K3" s="322"/>
      <c r="L3" s="322"/>
      <c r="M3" s="322"/>
      <c r="N3" s="322"/>
      <c r="O3" s="323"/>
      <c r="P3" s="309" t="s">
        <v>571</v>
      </c>
      <c r="Q3" s="309"/>
      <c r="R3" s="309"/>
      <c r="S3" s="310" t="s">
        <v>2</v>
      </c>
      <c r="T3" s="311"/>
      <c r="U3" s="311"/>
      <c r="V3" s="311"/>
      <c r="W3" s="311"/>
      <c r="X3" s="311"/>
      <c r="Y3" s="312"/>
      <c r="Z3" s="309" t="s">
        <v>571</v>
      </c>
      <c r="AA3" s="309"/>
      <c r="AB3" s="309"/>
      <c r="AC3" s="313" t="s">
        <v>2</v>
      </c>
      <c r="AD3" s="313"/>
      <c r="AE3" s="313"/>
      <c r="AF3" s="313"/>
      <c r="AG3" s="313"/>
      <c r="AH3" s="313"/>
      <c r="AI3" s="63"/>
      <c r="AJ3" s="309" t="s">
        <v>571</v>
      </c>
      <c r="AK3" s="309"/>
      <c r="AL3" s="309"/>
      <c r="AM3" s="313" t="s">
        <v>2</v>
      </c>
      <c r="AN3" s="313"/>
      <c r="AO3" s="313"/>
      <c r="AP3" s="313"/>
      <c r="AQ3" s="313"/>
      <c r="AR3" s="313"/>
      <c r="AS3" s="309" t="s">
        <v>571</v>
      </c>
      <c r="AT3" s="309"/>
      <c r="AU3" s="309"/>
      <c r="AV3" s="313" t="s">
        <v>2</v>
      </c>
      <c r="AW3" s="313"/>
      <c r="AX3" s="313"/>
      <c r="AY3" s="313"/>
      <c r="AZ3" s="313"/>
      <c r="BA3" s="313"/>
    </row>
    <row r="4" spans="1:56">
      <c r="A4" s="324"/>
      <c r="B4" s="324"/>
      <c r="C4" s="324"/>
      <c r="D4" s="324"/>
      <c r="E4" s="324"/>
      <c r="F4" s="324"/>
      <c r="G4" s="324"/>
      <c r="H4" s="324"/>
      <c r="I4" s="324"/>
      <c r="J4" s="324"/>
      <c r="K4" s="324"/>
      <c r="L4" s="324"/>
      <c r="M4" s="324"/>
      <c r="N4" s="324"/>
      <c r="O4" s="325"/>
      <c r="P4" s="309"/>
      <c r="Q4" s="309"/>
      <c r="R4" s="309"/>
      <c r="S4" s="310" t="s">
        <v>3</v>
      </c>
      <c r="T4" s="311"/>
      <c r="U4" s="311"/>
      <c r="V4" s="313" t="s">
        <v>4</v>
      </c>
      <c r="W4" s="313"/>
      <c r="X4" s="313"/>
      <c r="Y4" s="313"/>
      <c r="Z4" s="309"/>
      <c r="AA4" s="309"/>
      <c r="AB4" s="309"/>
      <c r="AC4" s="313" t="s">
        <v>3</v>
      </c>
      <c r="AD4" s="313"/>
      <c r="AE4" s="313"/>
      <c r="AF4" s="313" t="s">
        <v>4</v>
      </c>
      <c r="AG4" s="313"/>
      <c r="AH4" s="313"/>
      <c r="AI4" s="63"/>
      <c r="AJ4" s="309"/>
      <c r="AK4" s="309"/>
      <c r="AL4" s="309"/>
      <c r="AM4" s="313" t="s">
        <v>3</v>
      </c>
      <c r="AN4" s="313"/>
      <c r="AO4" s="313"/>
      <c r="AP4" s="313" t="s">
        <v>4</v>
      </c>
      <c r="AQ4" s="313"/>
      <c r="AR4" s="313"/>
      <c r="AS4" s="309"/>
      <c r="AT4" s="309"/>
      <c r="AU4" s="309"/>
      <c r="AV4" s="313" t="s">
        <v>3</v>
      </c>
      <c r="AW4" s="313"/>
      <c r="AX4" s="313"/>
      <c r="AY4" s="313" t="s">
        <v>4</v>
      </c>
      <c r="AZ4" s="313"/>
      <c r="BA4" s="313"/>
    </row>
    <row r="5" spans="1:56" ht="50">
      <c r="A5" s="22" t="s">
        <v>5</v>
      </c>
      <c r="B5" s="6" t="s">
        <v>6</v>
      </c>
      <c r="C5" s="6" t="s">
        <v>7</v>
      </c>
      <c r="D5" s="6" t="s">
        <v>529</v>
      </c>
      <c r="E5" s="7" t="s">
        <v>91</v>
      </c>
      <c r="F5" s="7" t="s">
        <v>9</v>
      </c>
      <c r="G5" s="7" t="s">
        <v>10</v>
      </c>
      <c r="H5" s="7" t="s">
        <v>11</v>
      </c>
      <c r="I5" s="7" t="s">
        <v>12</v>
      </c>
      <c r="J5" s="7" t="s">
        <v>13</v>
      </c>
      <c r="K5" s="7" t="s">
        <v>14</v>
      </c>
      <c r="L5" s="7" t="s">
        <v>15</v>
      </c>
      <c r="M5" s="7" t="s">
        <v>16</v>
      </c>
      <c r="N5" s="7" t="s">
        <v>17</v>
      </c>
      <c r="O5" s="7" t="s">
        <v>18</v>
      </c>
      <c r="P5" s="8" t="s">
        <v>19</v>
      </c>
      <c r="Q5" s="8" t="s">
        <v>20</v>
      </c>
      <c r="R5" s="8" t="s">
        <v>21</v>
      </c>
      <c r="S5" s="8" t="s">
        <v>19</v>
      </c>
      <c r="T5" s="8" t="s">
        <v>20</v>
      </c>
      <c r="U5" s="8" t="s">
        <v>21</v>
      </c>
      <c r="V5" s="8" t="s">
        <v>22</v>
      </c>
      <c r="W5" s="8" t="s">
        <v>23</v>
      </c>
      <c r="X5" s="8" t="s">
        <v>35</v>
      </c>
      <c r="Y5" s="8" t="s">
        <v>36</v>
      </c>
      <c r="Z5" s="8" t="s">
        <v>24</v>
      </c>
      <c r="AA5" s="8" t="s">
        <v>25</v>
      </c>
      <c r="AB5" s="8" t="s">
        <v>26</v>
      </c>
      <c r="AC5" s="8" t="s">
        <v>24</v>
      </c>
      <c r="AD5" s="8" t="s">
        <v>25</v>
      </c>
      <c r="AE5" s="8" t="s">
        <v>26</v>
      </c>
      <c r="AF5" s="8" t="s">
        <v>27</v>
      </c>
      <c r="AG5" s="8" t="s">
        <v>28</v>
      </c>
      <c r="AH5" s="8" t="s">
        <v>37</v>
      </c>
      <c r="AI5" s="8" t="s">
        <v>36</v>
      </c>
      <c r="AJ5" s="8" t="s">
        <v>29</v>
      </c>
      <c r="AK5" s="8" t="s">
        <v>30</v>
      </c>
      <c r="AL5" s="8" t="s">
        <v>31</v>
      </c>
      <c r="AM5" s="8" t="s">
        <v>29</v>
      </c>
      <c r="AN5" s="8" t="s">
        <v>30</v>
      </c>
      <c r="AO5" s="8" t="s">
        <v>31</v>
      </c>
      <c r="AP5" s="8" t="s">
        <v>32</v>
      </c>
      <c r="AQ5" s="8" t="s">
        <v>33</v>
      </c>
      <c r="AR5" s="8" t="s">
        <v>39</v>
      </c>
      <c r="AS5" s="8" t="s">
        <v>40</v>
      </c>
      <c r="AT5" s="8" t="s">
        <v>41</v>
      </c>
      <c r="AU5" s="9" t="s">
        <v>42</v>
      </c>
      <c r="AV5" s="8" t="s">
        <v>40</v>
      </c>
      <c r="AW5" s="8" t="s">
        <v>41</v>
      </c>
      <c r="AX5" s="9" t="s">
        <v>42</v>
      </c>
      <c r="AY5" s="8" t="s">
        <v>43</v>
      </c>
      <c r="AZ5" s="10" t="s">
        <v>44</v>
      </c>
      <c r="BA5" s="11" t="s">
        <v>46</v>
      </c>
      <c r="BB5" s="11" t="s">
        <v>47</v>
      </c>
      <c r="BC5" s="12" t="s">
        <v>157</v>
      </c>
      <c r="BD5" s="12" t="s">
        <v>48</v>
      </c>
    </row>
    <row r="6" spans="1:56" ht="87" customHeight="1">
      <c r="A6" s="16" t="s">
        <v>49</v>
      </c>
      <c r="B6" s="204" t="s">
        <v>50</v>
      </c>
      <c r="C6" s="204" t="s">
        <v>158</v>
      </c>
      <c r="D6" s="204" t="s">
        <v>67</v>
      </c>
      <c r="E6" s="204" t="s">
        <v>159</v>
      </c>
      <c r="F6" s="205" t="s">
        <v>160</v>
      </c>
      <c r="G6" s="204" t="s">
        <v>161</v>
      </c>
      <c r="H6" s="204" t="s">
        <v>162</v>
      </c>
      <c r="I6" s="204" t="s">
        <v>56</v>
      </c>
      <c r="J6" s="204" t="s">
        <v>163</v>
      </c>
      <c r="K6" s="204" t="s">
        <v>58</v>
      </c>
      <c r="L6" s="204">
        <v>1</v>
      </c>
      <c r="M6" s="205" t="s">
        <v>72</v>
      </c>
      <c r="N6" s="204" t="s">
        <v>59</v>
      </c>
      <c r="O6" s="204" t="s">
        <v>164</v>
      </c>
      <c r="P6" s="209">
        <v>0.5</v>
      </c>
      <c r="Q6" s="209">
        <v>0.5</v>
      </c>
      <c r="R6" s="209">
        <v>0</v>
      </c>
      <c r="S6" s="283" t="s">
        <v>544</v>
      </c>
      <c r="T6" s="283" t="s">
        <v>165</v>
      </c>
      <c r="U6" s="284" t="s">
        <v>545</v>
      </c>
      <c r="V6" s="209">
        <f>SUM(P6:R6)</f>
        <v>1</v>
      </c>
      <c r="W6" s="209">
        <f>P6+Q6</f>
        <v>1</v>
      </c>
      <c r="X6" s="212" t="s">
        <v>546</v>
      </c>
      <c r="Y6" s="285" t="s">
        <v>106</v>
      </c>
      <c r="Z6" s="216">
        <v>0</v>
      </c>
      <c r="AA6" s="209">
        <v>0</v>
      </c>
      <c r="AB6" s="209">
        <v>0</v>
      </c>
      <c r="AC6" s="284" t="s">
        <v>545</v>
      </c>
      <c r="AD6" s="284" t="s">
        <v>545</v>
      </c>
      <c r="AE6" s="284" t="s">
        <v>545</v>
      </c>
      <c r="AF6" s="209">
        <v>0</v>
      </c>
      <c r="AG6" s="209">
        <v>0</v>
      </c>
      <c r="AH6" s="286" t="s">
        <v>525</v>
      </c>
      <c r="AI6" s="219" t="s">
        <v>106</v>
      </c>
      <c r="AJ6" s="209">
        <v>0</v>
      </c>
      <c r="AK6" s="209">
        <v>0</v>
      </c>
      <c r="AL6" s="209">
        <v>0</v>
      </c>
      <c r="AM6" s="209"/>
      <c r="AN6" s="209"/>
      <c r="AO6" s="209"/>
      <c r="AP6" s="209">
        <f>SUM(AJ6:AL6)</f>
        <v>0</v>
      </c>
      <c r="AQ6" s="209"/>
      <c r="AR6" s="209"/>
      <c r="AS6" s="209">
        <v>0</v>
      </c>
      <c r="AT6" s="209">
        <v>0</v>
      </c>
      <c r="AU6" s="209">
        <v>0</v>
      </c>
      <c r="AV6" s="209"/>
      <c r="AW6" s="209"/>
      <c r="AX6" s="209"/>
      <c r="AY6" s="209">
        <v>0</v>
      </c>
      <c r="AZ6" s="287"/>
      <c r="BA6" s="209">
        <f t="shared" ref="BA6:BB8" si="0">SUM(V6+AF6+AP6+AY6)</f>
        <v>1</v>
      </c>
      <c r="BB6" s="209">
        <f t="shared" si="0"/>
        <v>1</v>
      </c>
      <c r="BC6" s="288"/>
      <c r="BD6" s="289" t="s">
        <v>166</v>
      </c>
    </row>
    <row r="7" spans="1:56" ht="152.25" customHeight="1">
      <c r="A7" s="16" t="s">
        <v>49</v>
      </c>
      <c r="B7" s="204" t="s">
        <v>50</v>
      </c>
      <c r="C7" s="204" t="s">
        <v>158</v>
      </c>
      <c r="D7" s="204" t="s">
        <v>67</v>
      </c>
      <c r="E7" s="204" t="s">
        <v>159</v>
      </c>
      <c r="F7" s="205" t="s">
        <v>167</v>
      </c>
      <c r="G7" s="204" t="s">
        <v>161</v>
      </c>
      <c r="H7" s="204" t="s">
        <v>168</v>
      </c>
      <c r="I7" s="204" t="s">
        <v>56</v>
      </c>
      <c r="J7" s="204" t="s">
        <v>83</v>
      </c>
      <c r="K7" s="204" t="s">
        <v>84</v>
      </c>
      <c r="L7" s="228">
        <v>1</v>
      </c>
      <c r="M7" s="205" t="s">
        <v>169</v>
      </c>
      <c r="N7" s="204" t="s">
        <v>60</v>
      </c>
      <c r="O7" s="204" t="s">
        <v>164</v>
      </c>
      <c r="P7" s="209">
        <v>0</v>
      </c>
      <c r="Q7" s="209">
        <v>0</v>
      </c>
      <c r="R7" s="209">
        <v>0.1</v>
      </c>
      <c r="S7" s="210" t="s">
        <v>170</v>
      </c>
      <c r="T7" s="283" t="s">
        <v>171</v>
      </c>
      <c r="U7" s="290" t="s">
        <v>547</v>
      </c>
      <c r="V7" s="291">
        <f>SUM(P7:R7)</f>
        <v>0.1</v>
      </c>
      <c r="W7" s="291">
        <f>R7</f>
        <v>0.1</v>
      </c>
      <c r="X7" s="290" t="s">
        <v>172</v>
      </c>
      <c r="Y7" s="285" t="s">
        <v>112</v>
      </c>
      <c r="Z7" s="209">
        <v>0.1</v>
      </c>
      <c r="AA7" s="209">
        <v>0.1</v>
      </c>
      <c r="AB7" s="209">
        <v>0.1</v>
      </c>
      <c r="AC7" s="292" t="s">
        <v>494</v>
      </c>
      <c r="AD7" s="292" t="s">
        <v>495</v>
      </c>
      <c r="AE7" s="292" t="s">
        <v>526</v>
      </c>
      <c r="AF7" s="209">
        <f>SUM(Z7:AB7)</f>
        <v>0.30000000000000004</v>
      </c>
      <c r="AG7" s="209">
        <f>Z7+AA7+AB7</f>
        <v>0.30000000000000004</v>
      </c>
      <c r="AH7" s="293" t="s">
        <v>527</v>
      </c>
      <c r="AI7" s="219" t="s">
        <v>112</v>
      </c>
      <c r="AJ7" s="209">
        <v>0.1</v>
      </c>
      <c r="AK7" s="209">
        <v>0.1</v>
      </c>
      <c r="AL7" s="209">
        <v>0.1</v>
      </c>
      <c r="AM7" s="209"/>
      <c r="AN7" s="209"/>
      <c r="AO7" s="209"/>
      <c r="AP7" s="209">
        <f>SUM(AJ7:AL7)</f>
        <v>0.30000000000000004</v>
      </c>
      <c r="AQ7" s="209">
        <f t="shared" ref="AQ7:AQ17" si="1">AJ7+AK7+AL7</f>
        <v>0.30000000000000004</v>
      </c>
      <c r="AR7" s="209"/>
      <c r="AS7" s="209">
        <v>0.1</v>
      </c>
      <c r="AT7" s="209">
        <v>0.1</v>
      </c>
      <c r="AU7" s="209">
        <v>0.1</v>
      </c>
      <c r="AV7" s="209"/>
      <c r="AW7" s="209"/>
      <c r="AX7" s="209"/>
      <c r="AY7" s="209">
        <f>AS7+AT7+AU7</f>
        <v>0.30000000000000004</v>
      </c>
      <c r="AZ7" s="287">
        <f>AS7+AT7+AU7</f>
        <v>0.30000000000000004</v>
      </c>
      <c r="BA7" s="209">
        <f t="shared" si="0"/>
        <v>1</v>
      </c>
      <c r="BB7" s="209">
        <f t="shared" si="0"/>
        <v>1</v>
      </c>
      <c r="BC7" s="288"/>
      <c r="BD7" s="294" t="s">
        <v>173</v>
      </c>
    </row>
    <row r="8" spans="1:56" ht="99.75" customHeight="1">
      <c r="A8" s="16" t="s">
        <v>49</v>
      </c>
      <c r="B8" s="204" t="s">
        <v>50</v>
      </c>
      <c r="C8" s="204" t="s">
        <v>51</v>
      </c>
      <c r="D8" s="205" t="s">
        <v>174</v>
      </c>
      <c r="E8" s="204" t="s">
        <v>175</v>
      </c>
      <c r="F8" s="205" t="s">
        <v>176</v>
      </c>
      <c r="G8" s="205" t="s">
        <v>177</v>
      </c>
      <c r="H8" s="204" t="s">
        <v>178</v>
      </c>
      <c r="I8" s="204" t="s">
        <v>56</v>
      </c>
      <c r="J8" s="204" t="s">
        <v>83</v>
      </c>
      <c r="K8" s="204" t="s">
        <v>84</v>
      </c>
      <c r="L8" s="207">
        <v>1</v>
      </c>
      <c r="M8" s="205" t="s">
        <v>169</v>
      </c>
      <c r="N8" s="204" t="s">
        <v>60</v>
      </c>
      <c r="O8" s="303" t="s">
        <v>548</v>
      </c>
      <c r="P8" s="209">
        <v>0</v>
      </c>
      <c r="Q8" s="209">
        <v>0</v>
      </c>
      <c r="R8" s="209">
        <v>0.1</v>
      </c>
      <c r="S8" s="210" t="s">
        <v>179</v>
      </c>
      <c r="T8" s="284" t="s">
        <v>179</v>
      </c>
      <c r="U8" s="290" t="s">
        <v>180</v>
      </c>
      <c r="V8" s="296">
        <f>SUM(P8:R8)</f>
        <v>0.1</v>
      </c>
      <c r="W8" s="296">
        <f>R8</f>
        <v>0.1</v>
      </c>
      <c r="X8" s="297" t="s">
        <v>181</v>
      </c>
      <c r="Y8" s="285" t="s">
        <v>120</v>
      </c>
      <c r="Z8" s="209">
        <v>0.1</v>
      </c>
      <c r="AA8" s="209">
        <v>0.1</v>
      </c>
      <c r="AB8" s="209">
        <v>0.1</v>
      </c>
      <c r="AC8" s="304" t="s">
        <v>426</v>
      </c>
      <c r="AD8" s="304" t="s">
        <v>549</v>
      </c>
      <c r="AE8" s="304" t="s">
        <v>550</v>
      </c>
      <c r="AF8" s="305">
        <f>SUM(Z8:AB8)</f>
        <v>0.30000000000000004</v>
      </c>
      <c r="AG8" s="209">
        <f>Z8+AA8+AB8</f>
        <v>0.30000000000000004</v>
      </c>
      <c r="AH8" s="306" t="s">
        <v>551</v>
      </c>
      <c r="AI8" s="219" t="s">
        <v>120</v>
      </c>
      <c r="AJ8" s="209">
        <v>0.1</v>
      </c>
      <c r="AK8" s="209">
        <v>0.1</v>
      </c>
      <c r="AL8" s="209">
        <v>0.1</v>
      </c>
      <c r="AM8" s="305"/>
      <c r="AN8" s="305"/>
      <c r="AO8" s="305"/>
      <c r="AP8" s="305">
        <f>SUM(AJ8:AL8)</f>
        <v>0.30000000000000004</v>
      </c>
      <c r="AQ8" s="209">
        <f t="shared" si="1"/>
        <v>0.30000000000000004</v>
      </c>
      <c r="AR8" s="305"/>
      <c r="AS8" s="209">
        <v>0.1</v>
      </c>
      <c r="AT8" s="209">
        <v>0.1</v>
      </c>
      <c r="AU8" s="209">
        <v>0.1</v>
      </c>
      <c r="AV8" s="305"/>
      <c r="AW8" s="305"/>
      <c r="AX8" s="305"/>
      <c r="AY8" s="305">
        <f>AS8+AT8+AU8</f>
        <v>0.30000000000000004</v>
      </c>
      <c r="AZ8" s="287">
        <f>AS8+AT8+AU8</f>
        <v>0.30000000000000004</v>
      </c>
      <c r="BA8" s="305">
        <f t="shared" si="0"/>
        <v>1</v>
      </c>
      <c r="BB8" s="305">
        <f t="shared" si="0"/>
        <v>1</v>
      </c>
      <c r="BC8" s="307"/>
      <c r="BD8" s="302" t="s">
        <v>182</v>
      </c>
    </row>
    <row r="9" spans="1:56" s="55" customFormat="1" ht="124.5" customHeight="1">
      <c r="A9" s="14" t="s">
        <v>49</v>
      </c>
      <c r="B9" s="105" t="s">
        <v>50</v>
      </c>
      <c r="C9" s="105" t="s">
        <v>51</v>
      </c>
      <c r="D9" s="105" t="s">
        <v>183</v>
      </c>
      <c r="E9" s="105" t="s">
        <v>175</v>
      </c>
      <c r="F9" s="104" t="s">
        <v>184</v>
      </c>
      <c r="G9" s="105" t="s">
        <v>552</v>
      </c>
      <c r="H9" s="105" t="s">
        <v>185</v>
      </c>
      <c r="I9" s="105" t="s">
        <v>56</v>
      </c>
      <c r="J9" s="105" t="s">
        <v>163</v>
      </c>
      <c r="K9" s="190" t="s">
        <v>58</v>
      </c>
      <c r="L9" s="191">
        <v>4</v>
      </c>
      <c r="M9" s="104" t="s">
        <v>72</v>
      </c>
      <c r="N9" s="105" t="s">
        <v>169</v>
      </c>
      <c r="O9" s="105" t="s">
        <v>553</v>
      </c>
      <c r="P9" s="75">
        <v>1</v>
      </c>
      <c r="Q9" s="75">
        <v>1</v>
      </c>
      <c r="R9" s="75">
        <v>2</v>
      </c>
      <c r="S9" s="76" t="s">
        <v>186</v>
      </c>
      <c r="T9" s="66" t="s">
        <v>554</v>
      </c>
      <c r="U9" s="66" t="s">
        <v>555</v>
      </c>
      <c r="V9" s="78">
        <f>P9+Q9+R9</f>
        <v>4</v>
      </c>
      <c r="W9" s="75">
        <f t="shared" ref="W9:W17" si="2">V9</f>
        <v>4</v>
      </c>
      <c r="X9" s="76" t="s">
        <v>556</v>
      </c>
      <c r="Y9" s="98" t="s">
        <v>90</v>
      </c>
      <c r="Z9" s="75">
        <v>0</v>
      </c>
      <c r="AA9" s="75">
        <v>8.3299999999999999E-2</v>
      </c>
      <c r="AB9" s="75">
        <v>0</v>
      </c>
      <c r="AC9" s="161" t="s">
        <v>557</v>
      </c>
      <c r="AD9" s="161" t="s">
        <v>446</v>
      </c>
      <c r="AE9" s="149" t="s">
        <v>499</v>
      </c>
      <c r="AF9" s="78">
        <v>0</v>
      </c>
      <c r="AG9" s="75">
        <v>0</v>
      </c>
      <c r="AH9" s="195" t="s">
        <v>500</v>
      </c>
      <c r="AI9" s="69" t="s">
        <v>90</v>
      </c>
      <c r="AJ9" s="75">
        <v>0</v>
      </c>
      <c r="AK9" s="75">
        <v>0</v>
      </c>
      <c r="AL9" s="75">
        <v>0</v>
      </c>
      <c r="AM9" s="73"/>
      <c r="AN9" s="73"/>
      <c r="AO9" s="73"/>
      <c r="AP9" s="78">
        <f>SUM(AJ9:AL9)</f>
        <v>0</v>
      </c>
      <c r="AQ9" s="75">
        <f t="shared" si="1"/>
        <v>0</v>
      </c>
      <c r="AR9" s="73"/>
      <c r="AS9" s="75">
        <v>8.3299999999999999E-2</v>
      </c>
      <c r="AT9" s="75">
        <v>8.3299999999999999E-2</v>
      </c>
      <c r="AU9" s="75">
        <v>0</v>
      </c>
      <c r="AV9" s="73"/>
      <c r="AW9" s="73"/>
      <c r="AX9" s="73"/>
      <c r="AY9" s="78">
        <v>0</v>
      </c>
      <c r="AZ9" s="192">
        <v>0</v>
      </c>
      <c r="BA9" s="78">
        <f>L9</f>
        <v>4</v>
      </c>
      <c r="BB9" s="78">
        <f>P9+Q9+R9</f>
        <v>4</v>
      </c>
      <c r="BC9" s="193"/>
      <c r="BD9" s="194" t="s">
        <v>187</v>
      </c>
    </row>
    <row r="10" spans="1:56" s="55" customFormat="1" ht="99.75" customHeight="1">
      <c r="A10" s="14" t="s">
        <v>49</v>
      </c>
      <c r="B10" s="104" t="s">
        <v>50</v>
      </c>
      <c r="C10" s="105" t="s">
        <v>51</v>
      </c>
      <c r="D10" s="104" t="s">
        <v>183</v>
      </c>
      <c r="E10" s="104" t="s">
        <v>175</v>
      </c>
      <c r="F10" s="104" t="s">
        <v>558</v>
      </c>
      <c r="G10" s="104" t="s">
        <v>188</v>
      </c>
      <c r="H10" s="104" t="s">
        <v>189</v>
      </c>
      <c r="I10" s="104" t="s">
        <v>56</v>
      </c>
      <c r="J10" s="104" t="s">
        <v>83</v>
      </c>
      <c r="K10" s="104" t="s">
        <v>84</v>
      </c>
      <c r="L10" s="106">
        <v>1</v>
      </c>
      <c r="M10" s="104" t="s">
        <v>169</v>
      </c>
      <c r="N10" s="104" t="s">
        <v>60</v>
      </c>
      <c r="O10" s="104" t="s">
        <v>553</v>
      </c>
      <c r="P10" s="107">
        <v>0</v>
      </c>
      <c r="Q10" s="107">
        <v>0</v>
      </c>
      <c r="R10" s="107">
        <v>0.1</v>
      </c>
      <c r="S10" s="108" t="s">
        <v>179</v>
      </c>
      <c r="T10" s="108" t="s">
        <v>179</v>
      </c>
      <c r="U10" s="109" t="s">
        <v>190</v>
      </c>
      <c r="V10" s="110">
        <f>P10+Q10+R10</f>
        <v>0.1</v>
      </c>
      <c r="W10" s="110">
        <f t="shared" si="2"/>
        <v>0.1</v>
      </c>
      <c r="X10" s="77" t="s">
        <v>191</v>
      </c>
      <c r="Y10" s="98" t="s">
        <v>192</v>
      </c>
      <c r="Z10" s="107">
        <v>0.1</v>
      </c>
      <c r="AA10" s="107">
        <v>0.1</v>
      </c>
      <c r="AB10" s="107">
        <v>0.1</v>
      </c>
      <c r="AC10" s="109" t="s">
        <v>466</v>
      </c>
      <c r="AD10" s="109" t="s">
        <v>447</v>
      </c>
      <c r="AE10" s="116" t="s">
        <v>467</v>
      </c>
      <c r="AF10" s="107">
        <f>Z10+AA10+AB10</f>
        <v>0.30000000000000004</v>
      </c>
      <c r="AG10" s="107">
        <f t="shared" ref="AG10:AG17" si="3">Z10+AA10+AB10</f>
        <v>0.30000000000000004</v>
      </c>
      <c r="AH10" s="121" t="s">
        <v>468</v>
      </c>
      <c r="AI10" s="69" t="s">
        <v>140</v>
      </c>
      <c r="AJ10" s="107">
        <v>0.1</v>
      </c>
      <c r="AK10" s="107">
        <v>0.1</v>
      </c>
      <c r="AL10" s="107">
        <v>0.1</v>
      </c>
      <c r="AM10" s="111"/>
      <c r="AN10" s="111"/>
      <c r="AO10" s="111"/>
      <c r="AP10" s="107">
        <f>AJ10+AK10+AL10</f>
        <v>0.30000000000000004</v>
      </c>
      <c r="AQ10" s="107">
        <f t="shared" si="1"/>
        <v>0.30000000000000004</v>
      </c>
      <c r="AR10" s="111"/>
      <c r="AS10" s="107">
        <v>0.1</v>
      </c>
      <c r="AT10" s="107">
        <v>0.1</v>
      </c>
      <c r="AU10" s="107">
        <v>0.1</v>
      </c>
      <c r="AV10" s="111"/>
      <c r="AW10" s="111"/>
      <c r="AX10" s="111"/>
      <c r="AY10" s="112">
        <f>AS10+AT10+AU10</f>
        <v>0.30000000000000004</v>
      </c>
      <c r="AZ10" s="112">
        <f t="shared" ref="AZ10:AZ17" si="4">AS10+AT10+AU10</f>
        <v>0.30000000000000004</v>
      </c>
      <c r="BA10" s="110">
        <f>AY10+AP10+AF10+V10</f>
        <v>1.0000000000000002</v>
      </c>
      <c r="BB10" s="113">
        <f>BA10</f>
        <v>1.0000000000000002</v>
      </c>
      <c r="BC10" s="114"/>
      <c r="BD10" s="115"/>
    </row>
    <row r="11" spans="1:56" s="55" customFormat="1" ht="162" customHeight="1">
      <c r="A11" s="14" t="s">
        <v>49</v>
      </c>
      <c r="B11" s="104" t="s">
        <v>50</v>
      </c>
      <c r="C11" s="105" t="s">
        <v>51</v>
      </c>
      <c r="D11" s="104" t="s">
        <v>183</v>
      </c>
      <c r="E11" s="104" t="s">
        <v>175</v>
      </c>
      <c r="F11" s="104" t="s">
        <v>193</v>
      </c>
      <c r="G11" s="104" t="s">
        <v>194</v>
      </c>
      <c r="H11" s="104" t="s">
        <v>195</v>
      </c>
      <c r="I11" s="104" t="s">
        <v>56</v>
      </c>
      <c r="J11" s="104" t="s">
        <v>83</v>
      </c>
      <c r="K11" s="104" t="s">
        <v>84</v>
      </c>
      <c r="L11" s="153">
        <v>1</v>
      </c>
      <c r="M11" s="104" t="s">
        <v>169</v>
      </c>
      <c r="N11" s="104" t="s">
        <v>60</v>
      </c>
      <c r="O11" s="104" t="s">
        <v>559</v>
      </c>
      <c r="P11" s="113"/>
      <c r="Q11" s="113"/>
      <c r="R11" s="113">
        <v>0.1</v>
      </c>
      <c r="S11" s="108" t="s">
        <v>179</v>
      </c>
      <c r="T11" s="108" t="s">
        <v>179</v>
      </c>
      <c r="U11" s="116" t="s">
        <v>196</v>
      </c>
      <c r="V11" s="110">
        <f>P11+Q11+R11</f>
        <v>0.1</v>
      </c>
      <c r="W11" s="110">
        <f t="shared" si="2"/>
        <v>0.1</v>
      </c>
      <c r="X11" s="77" t="s">
        <v>196</v>
      </c>
      <c r="Y11" s="98" t="s">
        <v>148</v>
      </c>
      <c r="Z11" s="113">
        <v>0.1</v>
      </c>
      <c r="AA11" s="113">
        <v>0.1</v>
      </c>
      <c r="AB11" s="113">
        <v>0.1</v>
      </c>
      <c r="AC11" s="196" t="s">
        <v>427</v>
      </c>
      <c r="AD11" s="196" t="s">
        <v>428</v>
      </c>
      <c r="AE11" s="159" t="s">
        <v>501</v>
      </c>
      <c r="AF11" s="113">
        <f>Z11+AA11+AB11</f>
        <v>0.30000000000000004</v>
      </c>
      <c r="AG11" s="107">
        <f t="shared" si="3"/>
        <v>0.30000000000000004</v>
      </c>
      <c r="AH11" s="195" t="s">
        <v>502</v>
      </c>
      <c r="AI11" s="69" t="s">
        <v>148</v>
      </c>
      <c r="AJ11" s="113">
        <v>0.1</v>
      </c>
      <c r="AK11" s="113">
        <v>0.1</v>
      </c>
      <c r="AL11" s="113">
        <v>0.1</v>
      </c>
      <c r="AM11" s="113"/>
      <c r="AN11" s="113"/>
      <c r="AO11" s="113"/>
      <c r="AP11" s="107">
        <f>AJ11+AK11+AL11</f>
        <v>0.30000000000000004</v>
      </c>
      <c r="AQ11" s="107">
        <f t="shared" si="1"/>
        <v>0.30000000000000004</v>
      </c>
      <c r="AR11" s="113"/>
      <c r="AS11" s="113">
        <v>0.1</v>
      </c>
      <c r="AT11" s="113">
        <v>0.1</v>
      </c>
      <c r="AU11" s="113">
        <v>0.1</v>
      </c>
      <c r="AV11" s="113"/>
      <c r="AW11" s="113"/>
      <c r="AX11" s="113"/>
      <c r="AY11" s="112">
        <f>AS11+AT11+AU11</f>
        <v>0.30000000000000004</v>
      </c>
      <c r="AZ11" s="112">
        <f t="shared" si="4"/>
        <v>0.30000000000000004</v>
      </c>
      <c r="BA11" s="110">
        <f>AY11+AP11+AF11+V11</f>
        <v>1.0000000000000002</v>
      </c>
      <c r="BB11" s="113">
        <f>BA11</f>
        <v>1.0000000000000002</v>
      </c>
      <c r="BC11" s="197"/>
      <c r="BD11" s="198"/>
    </row>
    <row r="12" spans="1:56" ht="76.5" customHeight="1">
      <c r="A12" s="16" t="s">
        <v>49</v>
      </c>
      <c r="B12" s="205" t="s">
        <v>50</v>
      </c>
      <c r="C12" s="204" t="s">
        <v>158</v>
      </c>
      <c r="D12" s="205" t="s">
        <v>197</v>
      </c>
      <c r="E12" s="205" t="s">
        <v>198</v>
      </c>
      <c r="F12" s="205" t="s">
        <v>199</v>
      </c>
      <c r="G12" s="205" t="s">
        <v>200</v>
      </c>
      <c r="H12" s="205" t="s">
        <v>201</v>
      </c>
      <c r="I12" s="205" t="s">
        <v>56</v>
      </c>
      <c r="J12" s="205" t="s">
        <v>83</v>
      </c>
      <c r="K12" s="205" t="s">
        <v>84</v>
      </c>
      <c r="L12" s="295">
        <v>1</v>
      </c>
      <c r="M12" s="205" t="s">
        <v>72</v>
      </c>
      <c r="N12" s="205" t="s">
        <v>60</v>
      </c>
      <c r="O12" s="205" t="s">
        <v>164</v>
      </c>
      <c r="P12" s="296">
        <v>8.3299999999999999E-2</v>
      </c>
      <c r="Q12" s="296">
        <v>8.3299999999999999E-2</v>
      </c>
      <c r="R12" s="296">
        <v>8.3299999999999999E-2</v>
      </c>
      <c r="S12" s="297" t="s">
        <v>202</v>
      </c>
      <c r="T12" s="298" t="s">
        <v>203</v>
      </c>
      <c r="U12" s="298" t="s">
        <v>204</v>
      </c>
      <c r="V12" s="296">
        <f>P12+Q12+R12</f>
        <v>0.24990000000000001</v>
      </c>
      <c r="W12" s="296">
        <f t="shared" si="2"/>
        <v>0.24990000000000001</v>
      </c>
      <c r="X12" s="298" t="s">
        <v>205</v>
      </c>
      <c r="Y12" s="289" t="s">
        <v>182</v>
      </c>
      <c r="Z12" s="291">
        <v>8.3299999999999999E-2</v>
      </c>
      <c r="AA12" s="291">
        <v>8.3299999999999999E-2</v>
      </c>
      <c r="AB12" s="291">
        <v>8.3299999999999999E-2</v>
      </c>
      <c r="AC12" s="299" t="s">
        <v>429</v>
      </c>
      <c r="AD12" s="299" t="s">
        <v>496</v>
      </c>
      <c r="AE12" s="299" t="s">
        <v>524</v>
      </c>
      <c r="AF12" s="296">
        <v>0.25</v>
      </c>
      <c r="AG12" s="291">
        <f t="shared" si="3"/>
        <v>0.24990000000000001</v>
      </c>
      <c r="AH12" s="299" t="s">
        <v>528</v>
      </c>
      <c r="AI12" s="219" t="s">
        <v>156</v>
      </c>
      <c r="AJ12" s="291">
        <v>8.3299999999999999E-2</v>
      </c>
      <c r="AK12" s="291">
        <v>8.3299999999999999E-2</v>
      </c>
      <c r="AL12" s="291">
        <v>8.3299999999999999E-2</v>
      </c>
      <c r="AM12" s="296"/>
      <c r="AN12" s="296"/>
      <c r="AO12" s="296"/>
      <c r="AP12" s="296">
        <f t="shared" ref="AP12:AP17" si="5">SUM(AJ12:AL12)</f>
        <v>0.24990000000000001</v>
      </c>
      <c r="AQ12" s="291">
        <f t="shared" si="1"/>
        <v>0.24990000000000001</v>
      </c>
      <c r="AR12" s="296"/>
      <c r="AS12" s="291">
        <v>8.3299999999999999E-2</v>
      </c>
      <c r="AT12" s="291">
        <v>8.3299999999999999E-2</v>
      </c>
      <c r="AU12" s="291">
        <v>8.3299999999999999E-2</v>
      </c>
      <c r="AV12" s="296"/>
      <c r="AW12" s="296"/>
      <c r="AX12" s="296"/>
      <c r="AY12" s="296">
        <v>0.25</v>
      </c>
      <c r="AZ12" s="300">
        <f t="shared" si="4"/>
        <v>0.24990000000000001</v>
      </c>
      <c r="BA12" s="296">
        <f t="shared" ref="BA12:BB14" si="6">SUM(V12+AF12+AP12+AY12)</f>
        <v>0.99980000000000002</v>
      </c>
      <c r="BB12" s="296">
        <f t="shared" si="6"/>
        <v>0.99960000000000004</v>
      </c>
      <c r="BC12" s="301"/>
      <c r="BD12" s="302" t="s">
        <v>182</v>
      </c>
    </row>
    <row r="13" spans="1:56" s="55" customFormat="1" ht="54.75" customHeight="1">
      <c r="A13" s="14" t="s">
        <v>49</v>
      </c>
      <c r="B13" s="104" t="s">
        <v>50</v>
      </c>
      <c r="C13" s="105" t="s">
        <v>158</v>
      </c>
      <c r="D13" s="104" t="s">
        <v>78</v>
      </c>
      <c r="E13" s="104" t="s">
        <v>206</v>
      </c>
      <c r="F13" s="104" t="s">
        <v>207</v>
      </c>
      <c r="G13" s="104" t="s">
        <v>208</v>
      </c>
      <c r="H13" s="104" t="s">
        <v>209</v>
      </c>
      <c r="I13" s="104" t="s">
        <v>56</v>
      </c>
      <c r="J13" s="104" t="s">
        <v>83</v>
      </c>
      <c r="K13" s="171" t="s">
        <v>84</v>
      </c>
      <c r="L13" s="153">
        <v>1</v>
      </c>
      <c r="M13" s="104" t="s">
        <v>72</v>
      </c>
      <c r="N13" s="104" t="s">
        <v>60</v>
      </c>
      <c r="O13" s="104" t="s">
        <v>210</v>
      </c>
      <c r="P13" s="107">
        <v>8.3299999999999999E-2</v>
      </c>
      <c r="Q13" s="107">
        <v>8.3299999999999999E-2</v>
      </c>
      <c r="R13" s="107">
        <v>8.3299999999999999E-2</v>
      </c>
      <c r="S13" s="172" t="s">
        <v>211</v>
      </c>
      <c r="T13" s="172" t="s">
        <v>490</v>
      </c>
      <c r="U13" s="173" t="s">
        <v>212</v>
      </c>
      <c r="V13" s="174">
        <f>P13+Q13+R13</f>
        <v>0.24990000000000001</v>
      </c>
      <c r="W13" s="174">
        <f t="shared" si="2"/>
        <v>0.24990000000000001</v>
      </c>
      <c r="X13" s="130" t="s">
        <v>213</v>
      </c>
      <c r="Y13" s="175" t="s">
        <v>214</v>
      </c>
      <c r="Z13" s="107">
        <v>8.3299999999999999E-2</v>
      </c>
      <c r="AA13" s="107">
        <v>8.3299999999999999E-2</v>
      </c>
      <c r="AB13" s="107">
        <v>8.3299999999999999E-2</v>
      </c>
      <c r="AC13" s="176" t="s">
        <v>430</v>
      </c>
      <c r="AD13" s="167" t="s">
        <v>491</v>
      </c>
      <c r="AE13" s="167" t="s">
        <v>492</v>
      </c>
      <c r="AF13" s="107">
        <f>SUM(Z13:AB13)</f>
        <v>0.24990000000000001</v>
      </c>
      <c r="AG13" s="107">
        <f t="shared" si="3"/>
        <v>0.24990000000000001</v>
      </c>
      <c r="AH13" s="161" t="s">
        <v>493</v>
      </c>
      <c r="AI13" s="134" t="s">
        <v>214</v>
      </c>
      <c r="AJ13" s="107">
        <v>8.3299999999999999E-2</v>
      </c>
      <c r="AK13" s="107">
        <v>8.3299999999999999E-2</v>
      </c>
      <c r="AL13" s="107">
        <v>8.3299999999999999E-2</v>
      </c>
      <c r="AM13" s="107"/>
      <c r="AN13" s="107"/>
      <c r="AO13" s="107"/>
      <c r="AP13" s="107">
        <f t="shared" si="5"/>
        <v>0.24990000000000001</v>
      </c>
      <c r="AQ13" s="107">
        <f t="shared" si="1"/>
        <v>0.24990000000000001</v>
      </c>
      <c r="AR13" s="107"/>
      <c r="AS13" s="107">
        <v>8.3299999999999999E-2</v>
      </c>
      <c r="AT13" s="107">
        <v>8.3299999999999999E-2</v>
      </c>
      <c r="AU13" s="107">
        <v>8.3299999999999999E-2</v>
      </c>
      <c r="AV13" s="107"/>
      <c r="AW13" s="107"/>
      <c r="AX13" s="107"/>
      <c r="AY13" s="107">
        <v>0.25</v>
      </c>
      <c r="AZ13" s="112">
        <f t="shared" si="4"/>
        <v>0.24990000000000001</v>
      </c>
      <c r="BA13" s="107">
        <f t="shared" si="6"/>
        <v>0.99970000000000003</v>
      </c>
      <c r="BB13" s="107">
        <f t="shared" si="6"/>
        <v>0.99960000000000004</v>
      </c>
      <c r="BC13" s="114"/>
      <c r="BD13" s="177"/>
    </row>
    <row r="14" spans="1:56" s="55" customFormat="1" ht="114.75" customHeight="1">
      <c r="A14" s="14" t="s">
        <v>49</v>
      </c>
      <c r="B14" s="104" t="s">
        <v>50</v>
      </c>
      <c r="C14" s="105" t="s">
        <v>158</v>
      </c>
      <c r="D14" s="104" t="s">
        <v>78</v>
      </c>
      <c r="E14" s="104" t="s">
        <v>206</v>
      </c>
      <c r="F14" s="104" t="s">
        <v>215</v>
      </c>
      <c r="G14" s="104" t="s">
        <v>560</v>
      </c>
      <c r="H14" s="104" t="s">
        <v>216</v>
      </c>
      <c r="I14" s="104" t="s">
        <v>56</v>
      </c>
      <c r="J14" s="104" t="s">
        <v>83</v>
      </c>
      <c r="K14" s="104" t="s">
        <v>84</v>
      </c>
      <c r="L14" s="153">
        <v>1</v>
      </c>
      <c r="M14" s="104" t="s">
        <v>59</v>
      </c>
      <c r="N14" s="104" t="s">
        <v>60</v>
      </c>
      <c r="O14" s="104" t="s">
        <v>561</v>
      </c>
      <c r="P14" s="107">
        <v>0</v>
      </c>
      <c r="Q14" s="107">
        <v>0.09</v>
      </c>
      <c r="R14" s="154">
        <v>0.1</v>
      </c>
      <c r="S14" s="169" t="s">
        <v>217</v>
      </c>
      <c r="T14" s="199" t="s">
        <v>218</v>
      </c>
      <c r="U14" s="200" t="s">
        <v>219</v>
      </c>
      <c r="V14" s="144">
        <f>SUM(P14:R14)</f>
        <v>0.19</v>
      </c>
      <c r="W14" s="144">
        <f t="shared" si="2"/>
        <v>0.19</v>
      </c>
      <c r="X14" s="145" t="s">
        <v>220</v>
      </c>
      <c r="Y14" s="98" t="s">
        <v>221</v>
      </c>
      <c r="Z14" s="107">
        <v>0.09</v>
      </c>
      <c r="AA14" s="107">
        <v>0.09</v>
      </c>
      <c r="AB14" s="107">
        <v>0.09</v>
      </c>
      <c r="AC14" s="201" t="s">
        <v>452</v>
      </c>
      <c r="AD14" s="201" t="s">
        <v>453</v>
      </c>
      <c r="AE14" s="202" t="s">
        <v>503</v>
      </c>
      <c r="AF14" s="107">
        <f>SUM(Z14:AB14)</f>
        <v>0.27</v>
      </c>
      <c r="AG14" s="107">
        <f t="shared" si="3"/>
        <v>0.27</v>
      </c>
      <c r="AH14" s="65" t="s">
        <v>504</v>
      </c>
      <c r="AI14" s="69" t="s">
        <v>221</v>
      </c>
      <c r="AJ14" s="107">
        <v>0.09</v>
      </c>
      <c r="AK14" s="107">
        <v>0.09</v>
      </c>
      <c r="AL14" s="107">
        <v>0.09</v>
      </c>
      <c r="AM14" s="107"/>
      <c r="AN14" s="107"/>
      <c r="AO14" s="107"/>
      <c r="AP14" s="107">
        <f t="shared" si="5"/>
        <v>0.27</v>
      </c>
      <c r="AQ14" s="107">
        <f t="shared" si="1"/>
        <v>0.27</v>
      </c>
      <c r="AR14" s="107"/>
      <c r="AS14" s="107">
        <v>0.09</v>
      </c>
      <c r="AT14" s="107">
        <v>0.09</v>
      </c>
      <c r="AU14" s="107">
        <v>0.09</v>
      </c>
      <c r="AV14" s="107"/>
      <c r="AW14" s="107"/>
      <c r="AX14" s="107"/>
      <c r="AY14" s="107">
        <f>AS14+AT14+AU14</f>
        <v>0.27</v>
      </c>
      <c r="AZ14" s="112">
        <f t="shared" si="4"/>
        <v>0.27</v>
      </c>
      <c r="BA14" s="107">
        <f t="shared" si="6"/>
        <v>1</v>
      </c>
      <c r="BB14" s="107">
        <f t="shared" si="6"/>
        <v>1</v>
      </c>
      <c r="BC14" s="203"/>
      <c r="BD14" s="177" t="s">
        <v>448</v>
      </c>
    </row>
    <row r="15" spans="1:56" s="55" customFormat="1" ht="96" customHeight="1">
      <c r="A15" s="14" t="s">
        <v>49</v>
      </c>
      <c r="B15" s="104" t="s">
        <v>50</v>
      </c>
      <c r="C15" s="105" t="s">
        <v>158</v>
      </c>
      <c r="D15" s="104" t="s">
        <v>222</v>
      </c>
      <c r="E15" s="104" t="s">
        <v>223</v>
      </c>
      <c r="F15" s="104" t="s">
        <v>224</v>
      </c>
      <c r="G15" s="104" t="s">
        <v>225</v>
      </c>
      <c r="H15" s="104" t="s">
        <v>562</v>
      </c>
      <c r="I15" s="104" t="s">
        <v>56</v>
      </c>
      <c r="J15" s="104" t="s">
        <v>57</v>
      </c>
      <c r="K15" s="104" t="s">
        <v>58</v>
      </c>
      <c r="L15" s="140">
        <v>2</v>
      </c>
      <c r="M15" s="104" t="s">
        <v>72</v>
      </c>
      <c r="N15" s="104" t="s">
        <v>60</v>
      </c>
      <c r="O15" s="104" t="s">
        <v>226</v>
      </c>
      <c r="P15" s="111">
        <v>0</v>
      </c>
      <c r="Q15" s="111">
        <v>0</v>
      </c>
      <c r="R15" s="141">
        <v>0</v>
      </c>
      <c r="S15" s="142" t="s">
        <v>227</v>
      </c>
      <c r="T15" s="143" t="s">
        <v>563</v>
      </c>
      <c r="U15" s="143" t="s">
        <v>228</v>
      </c>
      <c r="V15" s="144">
        <f>SUM(P15:R15)</f>
        <v>0</v>
      </c>
      <c r="W15" s="144">
        <f t="shared" si="2"/>
        <v>0</v>
      </c>
      <c r="X15" s="145" t="s">
        <v>229</v>
      </c>
      <c r="Y15" s="98" t="s">
        <v>230</v>
      </c>
      <c r="Z15" s="111">
        <v>0</v>
      </c>
      <c r="AA15" s="111">
        <v>0</v>
      </c>
      <c r="AB15" s="111">
        <v>1</v>
      </c>
      <c r="AC15" s="146" t="s">
        <v>564</v>
      </c>
      <c r="AD15" s="146" t="s">
        <v>564</v>
      </c>
      <c r="AE15" s="147" t="s">
        <v>479</v>
      </c>
      <c r="AF15" s="148">
        <v>1</v>
      </c>
      <c r="AG15" s="148">
        <f t="shared" si="3"/>
        <v>1</v>
      </c>
      <c r="AH15" s="149" t="s">
        <v>480</v>
      </c>
      <c r="AI15" s="69" t="s">
        <v>230</v>
      </c>
      <c r="AJ15" s="111">
        <v>0</v>
      </c>
      <c r="AK15" s="111">
        <v>0</v>
      </c>
      <c r="AL15" s="111">
        <v>0</v>
      </c>
      <c r="AM15" s="111"/>
      <c r="AN15" s="111"/>
      <c r="AO15" s="111"/>
      <c r="AP15" s="111">
        <f t="shared" si="5"/>
        <v>0</v>
      </c>
      <c r="AQ15" s="148">
        <f t="shared" si="1"/>
        <v>0</v>
      </c>
      <c r="AR15" s="150"/>
      <c r="AS15" s="111">
        <v>0</v>
      </c>
      <c r="AT15" s="111">
        <v>0</v>
      </c>
      <c r="AU15" s="111">
        <v>1</v>
      </c>
      <c r="AV15" s="111"/>
      <c r="AW15" s="111"/>
      <c r="AX15" s="111"/>
      <c r="AY15" s="111"/>
      <c r="AZ15" s="151">
        <f t="shared" si="4"/>
        <v>1</v>
      </c>
      <c r="BA15" s="111">
        <v>2</v>
      </c>
      <c r="BB15" s="111">
        <f>BA15</f>
        <v>2</v>
      </c>
      <c r="BC15" s="114"/>
      <c r="BD15" s="152"/>
    </row>
    <row r="16" spans="1:56" s="55" customFormat="1" ht="151.5" customHeight="1">
      <c r="A16" s="14" t="s">
        <v>49</v>
      </c>
      <c r="B16" s="104" t="s">
        <v>50</v>
      </c>
      <c r="C16" s="105" t="s">
        <v>158</v>
      </c>
      <c r="D16" s="104" t="s">
        <v>222</v>
      </c>
      <c r="E16" s="104" t="s">
        <v>223</v>
      </c>
      <c r="F16" s="104" t="s">
        <v>231</v>
      </c>
      <c r="G16" s="104" t="s">
        <v>232</v>
      </c>
      <c r="H16" s="104" t="s">
        <v>233</v>
      </c>
      <c r="I16" s="104" t="s">
        <v>56</v>
      </c>
      <c r="J16" s="104" t="s">
        <v>83</v>
      </c>
      <c r="K16" s="104" t="s">
        <v>84</v>
      </c>
      <c r="L16" s="153">
        <v>1</v>
      </c>
      <c r="M16" s="104" t="s">
        <v>72</v>
      </c>
      <c r="N16" s="104" t="s">
        <v>60</v>
      </c>
      <c r="O16" s="104" t="s">
        <v>234</v>
      </c>
      <c r="P16" s="107">
        <v>8.3299999999999999E-2</v>
      </c>
      <c r="Q16" s="107">
        <v>8.3299999999999999E-2</v>
      </c>
      <c r="R16" s="154">
        <v>8.3299999999999999E-2</v>
      </c>
      <c r="S16" s="142" t="s">
        <v>235</v>
      </c>
      <c r="T16" s="142" t="s">
        <v>236</v>
      </c>
      <c r="U16" s="155" t="s">
        <v>237</v>
      </c>
      <c r="V16" s="156">
        <f>SUM(P16:R16)</f>
        <v>0.24990000000000001</v>
      </c>
      <c r="W16" s="156">
        <f t="shared" si="2"/>
        <v>0.24990000000000001</v>
      </c>
      <c r="X16" s="145" t="s">
        <v>238</v>
      </c>
      <c r="Y16" s="157" t="s">
        <v>239</v>
      </c>
      <c r="Z16" s="107">
        <v>8.3299999999999999E-2</v>
      </c>
      <c r="AA16" s="107">
        <v>8.3299999999999999E-2</v>
      </c>
      <c r="AB16" s="107">
        <v>8.3299999999999999E-2</v>
      </c>
      <c r="AC16" s="158" t="s">
        <v>481</v>
      </c>
      <c r="AD16" s="159" t="s">
        <v>565</v>
      </c>
      <c r="AE16" s="159" t="s">
        <v>482</v>
      </c>
      <c r="AF16" s="113">
        <f>SUM(Z16:AB16)</f>
        <v>0.24990000000000001</v>
      </c>
      <c r="AG16" s="107">
        <f t="shared" si="3"/>
        <v>0.24990000000000001</v>
      </c>
      <c r="AH16" s="161" t="s">
        <v>483</v>
      </c>
      <c r="AI16" s="69" t="s">
        <v>484</v>
      </c>
      <c r="AJ16" s="107">
        <v>8.3299999999999999E-2</v>
      </c>
      <c r="AK16" s="107">
        <v>8.3299999999999999E-2</v>
      </c>
      <c r="AL16" s="107">
        <v>8.3299999999999999E-2</v>
      </c>
      <c r="AM16" s="113"/>
      <c r="AN16" s="113"/>
      <c r="AO16" s="113"/>
      <c r="AP16" s="113">
        <f t="shared" si="5"/>
        <v>0.24990000000000001</v>
      </c>
      <c r="AQ16" s="107">
        <f t="shared" si="1"/>
        <v>0.24990000000000001</v>
      </c>
      <c r="AR16" s="113"/>
      <c r="AS16" s="107">
        <v>8.3299999999999999E-2</v>
      </c>
      <c r="AT16" s="107">
        <v>8.3299999999999999E-2</v>
      </c>
      <c r="AU16" s="107">
        <v>8.3299999999999999E-2</v>
      </c>
      <c r="AV16" s="113"/>
      <c r="AW16" s="113"/>
      <c r="AX16" s="113"/>
      <c r="AY16" s="113">
        <v>0.25</v>
      </c>
      <c r="AZ16" s="112">
        <f t="shared" si="4"/>
        <v>0.24990000000000001</v>
      </c>
      <c r="BA16" s="113">
        <f>SUM(V16+AF16+AP16+AY16)</f>
        <v>0.99970000000000003</v>
      </c>
      <c r="BB16" s="113">
        <f>SUM(W16+AG16+AQ16+AZ16)</f>
        <v>0.99960000000000004</v>
      </c>
      <c r="BC16" s="114"/>
      <c r="BD16" s="160"/>
    </row>
    <row r="17" spans="1:56" s="55" customFormat="1" ht="96.65" customHeight="1">
      <c r="A17" s="14" t="s">
        <v>49</v>
      </c>
      <c r="B17" s="104" t="s">
        <v>50</v>
      </c>
      <c r="C17" s="105" t="s">
        <v>158</v>
      </c>
      <c r="D17" s="104" t="s">
        <v>78</v>
      </c>
      <c r="E17" s="104" t="s">
        <v>79</v>
      </c>
      <c r="F17" s="104" t="s">
        <v>240</v>
      </c>
      <c r="G17" s="104" t="s">
        <v>241</v>
      </c>
      <c r="H17" s="104" t="s">
        <v>178</v>
      </c>
      <c r="I17" s="104" t="s">
        <v>56</v>
      </c>
      <c r="J17" s="104" t="s">
        <v>83</v>
      </c>
      <c r="K17" s="104" t="s">
        <v>84</v>
      </c>
      <c r="L17" s="153">
        <v>1</v>
      </c>
      <c r="M17" s="104" t="s">
        <v>72</v>
      </c>
      <c r="N17" s="104" t="s">
        <v>60</v>
      </c>
      <c r="O17" s="104" t="s">
        <v>242</v>
      </c>
      <c r="P17" s="107">
        <v>8.3299999999999999E-2</v>
      </c>
      <c r="Q17" s="107">
        <v>8.3299999999999999E-2</v>
      </c>
      <c r="R17" s="154">
        <v>8.3299999999999999E-2</v>
      </c>
      <c r="S17" s="169" t="s">
        <v>243</v>
      </c>
      <c r="T17" s="169" t="s">
        <v>244</v>
      </c>
      <c r="U17" s="169" t="s">
        <v>566</v>
      </c>
      <c r="V17" s="144">
        <f>SUM(P17:R17)</f>
        <v>0.24990000000000001</v>
      </c>
      <c r="W17" s="144">
        <f t="shared" si="2"/>
        <v>0.24990000000000001</v>
      </c>
      <c r="X17" s="145" t="s">
        <v>245</v>
      </c>
      <c r="Y17" s="98" t="s">
        <v>246</v>
      </c>
      <c r="Z17" s="107">
        <v>8.3299999999999999E-2</v>
      </c>
      <c r="AA17" s="107">
        <v>8.3299999999999999E-2</v>
      </c>
      <c r="AB17" s="107">
        <v>8.3299999999999999E-2</v>
      </c>
      <c r="AC17" s="167" t="s">
        <v>431</v>
      </c>
      <c r="AD17" s="167" t="s">
        <v>487</v>
      </c>
      <c r="AE17" s="167" t="s">
        <v>488</v>
      </c>
      <c r="AF17" s="107">
        <f>SUM(Z17:AB17)</f>
        <v>0.24990000000000001</v>
      </c>
      <c r="AG17" s="107">
        <f t="shared" si="3"/>
        <v>0.24990000000000001</v>
      </c>
      <c r="AH17" s="159" t="s">
        <v>489</v>
      </c>
      <c r="AI17" s="134" t="s">
        <v>246</v>
      </c>
      <c r="AJ17" s="107">
        <v>8.3299999999999999E-2</v>
      </c>
      <c r="AK17" s="107">
        <v>8.3299999999999999E-2</v>
      </c>
      <c r="AL17" s="107">
        <v>8.3299999999999999E-2</v>
      </c>
      <c r="AM17" s="107"/>
      <c r="AN17" s="107"/>
      <c r="AO17" s="107"/>
      <c r="AP17" s="107">
        <f t="shared" si="5"/>
        <v>0.24990000000000001</v>
      </c>
      <c r="AQ17" s="107">
        <f t="shared" si="1"/>
        <v>0.24990000000000001</v>
      </c>
      <c r="AR17" s="107"/>
      <c r="AS17" s="107">
        <v>8.3299999999999999E-2</v>
      </c>
      <c r="AT17" s="107">
        <v>8.3299999999999999E-2</v>
      </c>
      <c r="AU17" s="107">
        <v>8.3299999999999999E-2</v>
      </c>
      <c r="AV17" s="107"/>
      <c r="AW17" s="107"/>
      <c r="AX17" s="107"/>
      <c r="AY17" s="107">
        <v>0.25</v>
      </c>
      <c r="AZ17" s="112">
        <f t="shared" si="4"/>
        <v>0.24990000000000001</v>
      </c>
      <c r="BA17" s="107">
        <f>SUM(V17+AF17+AP17+AY17)</f>
        <v>0.99970000000000003</v>
      </c>
      <c r="BB17" s="107">
        <f>SUM(W17+AG17+AQ17+AZ17)</f>
        <v>0.99960000000000004</v>
      </c>
      <c r="BC17" s="114"/>
      <c r="BD17" s="170"/>
    </row>
    <row r="18" spans="1:56" s="55" customFormat="1" ht="81.75" customHeight="1">
      <c r="X18" s="57" t="s">
        <v>247</v>
      </c>
      <c r="BD18" s="56"/>
    </row>
    <row r="19" spans="1:56" s="55" customFormat="1" ht="70.5" customHeight="1">
      <c r="A19" s="178"/>
      <c r="B19" s="178"/>
      <c r="C19" s="178"/>
      <c r="D19" s="178"/>
      <c r="E19" s="178"/>
      <c r="F19" s="178"/>
      <c r="G19" s="178"/>
      <c r="H19" s="178"/>
      <c r="I19" s="178"/>
      <c r="J19" s="178"/>
      <c r="K19" s="178"/>
      <c r="L19" s="178"/>
      <c r="M19" s="178"/>
      <c r="N19" s="178"/>
      <c r="O19" s="178"/>
      <c r="P19" s="178"/>
      <c r="Q19" s="178"/>
      <c r="R19" s="178"/>
      <c r="S19" s="178"/>
      <c r="T19" s="178"/>
      <c r="U19" s="178"/>
      <c r="V19" s="178"/>
      <c r="W19" s="178"/>
      <c r="X19" s="178"/>
      <c r="Y19" s="178"/>
      <c r="Z19" s="178"/>
      <c r="AA19" s="178"/>
      <c r="AB19" s="178"/>
      <c r="AC19" s="178"/>
      <c r="AD19" s="178"/>
      <c r="AE19" s="178"/>
      <c r="AF19" s="178"/>
      <c r="AG19" s="178"/>
      <c r="AH19" s="178"/>
      <c r="AI19" s="178"/>
      <c r="AJ19" s="178"/>
      <c r="AK19" s="178"/>
      <c r="AL19" s="178"/>
      <c r="AM19" s="178"/>
      <c r="AN19" s="178"/>
      <c r="AO19" s="178"/>
      <c r="AP19" s="178"/>
      <c r="AQ19" s="178"/>
      <c r="AR19" s="178"/>
      <c r="AS19" s="178"/>
      <c r="AT19" s="178"/>
      <c r="AU19" s="178"/>
      <c r="AV19" s="178"/>
      <c r="AW19" s="178"/>
      <c r="AX19" s="178"/>
      <c r="AY19" s="178"/>
      <c r="AZ19" s="178"/>
      <c r="BA19" s="178"/>
      <c r="BB19" s="178"/>
      <c r="BC19" s="178"/>
      <c r="BD19" s="179"/>
    </row>
    <row r="20" spans="1:56" s="55" customFormat="1">
      <c r="BD20" s="56"/>
    </row>
  </sheetData>
  <protectedRanges>
    <protectedRange sqref="AE14" name="Rango1_1_3"/>
  </protectedRanges>
  <autoFilter ref="A5:BD18" xr:uid="{E531E5F0-F9C5-4906-8A9B-3D1C451D78EE}"/>
  <mergeCells count="18">
    <mergeCell ref="AV4:AX4"/>
    <mergeCell ref="AY4:BA4"/>
    <mergeCell ref="P3:R4"/>
    <mergeCell ref="S3:Y3"/>
    <mergeCell ref="Z3:AB4"/>
    <mergeCell ref="AC3:AH3"/>
    <mergeCell ref="A1:BD2"/>
    <mergeCell ref="A3:O4"/>
    <mergeCell ref="AJ3:AL4"/>
    <mergeCell ref="AM3:AR3"/>
    <mergeCell ref="AS3:AU4"/>
    <mergeCell ref="AV3:BA3"/>
    <mergeCell ref="S4:U4"/>
    <mergeCell ref="V4:Y4"/>
    <mergeCell ref="AC4:AE4"/>
    <mergeCell ref="AF4:AH4"/>
    <mergeCell ref="AM4:AO4"/>
    <mergeCell ref="AP4:AR4"/>
  </mergeCells>
  <phoneticPr fontId="11" type="noConversion"/>
  <hyperlinks>
    <hyperlink ref="BD9" r:id="rId1" display="https://365and.sharepoint.com/sites/PL-PLANEACION/Documentos%20compartidos/Forms/AllItems.aspx?id=%2Fsites%2FPL%2DPLANEACION%2FDocumentos%20compartidos%2FPlaneaci%C3%B3n%2F2026%2FInstrumentos%20de%20planeaci%C3%B3n%20%28formulaci%C3%B3n%20y%20seguimiento%29&amp;viewid=a81f5759%2D5024%2D41dc%2Db9b3%2De0649d74a9c1" xr:uid="{0BDCBB06-FC1D-4125-A77A-0A7EDE0AC249}"/>
    <hyperlink ref="BD7" r:id="rId2" xr:uid="{CBFF541C-4A37-4770-8386-1D75468CF98F}"/>
    <hyperlink ref="BD6" r:id="rId3" xr:uid="{3494D3C5-C4EB-4836-B14F-8634194B9118}"/>
    <hyperlink ref="BD8" r:id="rId4" display="https://365and.sharepoint.com/sites/PL-PLANEACION/Documentos%20compartidos/Forms/AllItems.aspx?id=%2Fsites%2FPL%2DPLANEACION%2FDocumentos%20compartidos%2FPlaneación%2F2026%2FPAI%20MIPG%2FSoportes%2FDirección&amp;viewid=a81f5759%2D5024%2D41dc%2Db9b3%2De0649d74a9c1&amp;p=true&amp;ct=1774396387241&amp;or=OWA%2DNT%2DMail&amp;cid=e4fc5ed9%2D4a10%2D820c%2D8461%2D1ee7eee846e3" xr:uid="{8D950E3F-F8D3-49B9-983D-025D63263A81}"/>
    <hyperlink ref="Y12" r:id="rId5" display="https://365and.sharepoint.com/sites/PL-PLANEACION/Documentos%20compartidos/Forms/AllItems.aspx?id=%2Fsites%2FPL%2DPLANEACION%2FDocumentos%20compartidos%2FPlaneación%2F2026%2FPAI%20MIPG%2FSoportes%2FDirección&amp;viewid=a81f5759%2D5024%2D41dc%2Db9b3%2De0649d74a9c1&amp;p=true&amp;ct=1774396387241&amp;or=OWA%2DNT%2DMail&amp;cid=e4fc5ed9%2D4a10%2D820c%2D8461%2D1ee7eee846e3" xr:uid="{A4858B5E-7695-4653-B7E2-B99453793006}"/>
    <hyperlink ref="BD12" r:id="rId6" display="https://365and.sharepoint.com/sites/PL-PLANEACION/Documentos%20compartidos/Forms/AllItems.aspx?id=%2Fsites%2FPL%2DPLANEACION%2FDocumentos%20compartidos%2FPlaneación%2F2026%2FPAI%20MIPG%2FSoportes%2FDirección&amp;viewid=a81f5759%2D5024%2D41dc%2Db9b3%2De0649d74a9c1&amp;p=true&amp;ct=1774396387241&amp;or=OWA%2DNT%2DMail&amp;cid=e4fc5ed9%2D4a10%2D820c%2D8461%2D1ee7eee846e3" xr:uid="{A08AD65C-6658-4C42-9A10-3EBC26905396}"/>
    <hyperlink ref="Y16" r:id="rId7" xr:uid="{60C3668F-5E0F-4E48-A7A6-9EE01EBAB303}"/>
    <hyperlink ref="Y6" r:id="rId8" xr:uid="{285A6748-1F31-414E-A27D-B07463B5F26E}"/>
    <hyperlink ref="Y9" r:id="rId9" xr:uid="{9E31BDA0-02FA-4801-AD54-B61DEF982425}"/>
    <hyperlink ref="Y7" r:id="rId10" xr:uid="{41C29FD7-38FA-49CD-8B40-FA9AD6FF81C9}"/>
    <hyperlink ref="Y8" r:id="rId11" xr:uid="{7F511373-5D56-4999-8D73-3E2D65B8F1C9}"/>
    <hyperlink ref="Y15" r:id="rId12" xr:uid="{51615156-53F2-4C8A-AFF2-6BEAD00D3F29}"/>
    <hyperlink ref="Y14" r:id="rId13" display="../../../../../../:f:/r/sites/PL-PLANEACION/Documentos compartidos/Planeaci%C3%B3n/2026/PAI MIPG/Soportes/Direcci%C3%B3n/Fila 14?csf=1&amp;web=1&amp;e=k2POok" xr:uid="{6A2E0E64-2BA9-468A-99FA-763686CD3356}"/>
    <hyperlink ref="Y11" r:id="rId14" xr:uid="{72777952-98C3-4155-96F6-C08938AF5261}"/>
    <hyperlink ref="Y13" r:id="rId15" xr:uid="{6C3BE24C-8A14-432D-B80B-CCC694F02A8F}"/>
    <hyperlink ref="Y17" r:id="rId16" xr:uid="{593CB0D8-38BC-4335-8084-60CBEF061AF2}"/>
    <hyperlink ref="AI15" r:id="rId17" display="https://365and.sharepoint.com/:f:/r/sites/PL-PLANEACION/Documentos compartidos/Planeaci%C3%B3n/2026/Instrumentos de planeaci%C3%B3n (formulaci%C3%B3n y seguimiento)/Plan de Acci%C3%B3n Institucional - PAI MIPG/Seguimiento/Trimestre II/Soportes/Direccion/Fila 15?csf=1&amp;web=1&amp;e=vRikhy" xr:uid="{AD731FCD-A6C7-415C-B61A-F083B9320C3B}"/>
    <hyperlink ref="AI16" r:id="rId18" display="https://365and.sharepoint.com/:f:/r/sites/PL-PLANEACION/Documentos compartidos/Planeaci%C3%B3n/2026/Instrumentos de planeaci%C3%B3n (formulaci%C3%B3n y seguimiento)/Plan de Acci%C3%B3n Institucional - PAI MIPG/Seguimiento/Trimestre II/Soportes/Direccion/Fila 16?csf=1&amp;web=1&amp;e=xXFAbD" xr:uid="{95B729C5-8EEC-46F5-85D3-5091E108B86F}"/>
    <hyperlink ref="AI17" r:id="rId19" display="https://365and.sharepoint.com/:f:/r/sites/PL-PLANEACION/Documentos compartidos/Planeaci%C3%B3n/2026/Instrumentos de planeaci%C3%B3n (formulaci%C3%B3n y seguimiento)/Plan de Acci%C3%B3n Institucional - PAI MIPG/Seguimiento/Trimestre II/Soportes/Direccion/Fila 17?csf=1&amp;web=1&amp;e=qw4wM6" xr:uid="{5657934D-E9EC-49B1-8ACA-A0FC2A076166}"/>
    <hyperlink ref="AI13" r:id="rId20" display="https://365and.sharepoint.com/:f:/r/sites/PL-PLANEACION/Documentos compartidos/Planeaci%C3%B3n/2026/Instrumentos de planeaci%C3%B3n (formulaci%C3%B3n y seguimiento)/Plan de Acci%C3%B3n Institucional - PAI MIPG/Seguimiento/Trimestre II/Soportes/Direccion/Fila 13?csf=1&amp;web=1&amp;e=kUOla8" xr:uid="{624FBE49-898C-4D06-8D5B-C04AAEE5857D}"/>
    <hyperlink ref="AI6" r:id="rId21" display="https://365and.sharepoint.com/:f:/r/sites/PL-PLANEACION/Documentos compartidos/Planeaci%C3%B3n/2026/Instrumentos de planeaci%C3%B3n (formulaci%C3%B3n y seguimiento)/Plan de Acci%C3%B3n Institucional - PAI MIPG/Seguimiento/Trimestre II/Soportes/Direccion/Fila 6?csf=1&amp;web=1&amp;e=jtUpIo" xr:uid="{95577479-D21E-4890-9735-F5A69751F854}"/>
    <hyperlink ref="AI7" r:id="rId22" display="https://365and.sharepoint.com/:f:/r/sites/PL-PLANEACION/Documentos compartidos/Planeaci%C3%B3n/2026/Instrumentos de planeaci%C3%B3n (formulaci%C3%B3n y seguimiento)/Plan de Acci%C3%B3n Institucional - PAI MIPG/Seguimiento/Trimestre II/Soportes/Direccion/Fila 7?csf=1&amp;web=1&amp;e=fkPhqF" xr:uid="{DCE804E0-008E-4F35-9519-982404925835}"/>
    <hyperlink ref="AI8" r:id="rId23" display="https://365and.sharepoint.com/:f:/r/sites/PL-PLANEACION/Documentos compartidos/Planeaci%C3%B3n/2026/Instrumentos de planeaci%C3%B3n (formulaci%C3%B3n y seguimiento)/Plan de Acci%C3%B3n Institucional - PAI MIPG/Seguimiento/Trimestre II/Soportes/Direccion/Fila 8?csf=1&amp;web=1&amp;e=dZfCKo" xr:uid="{7C9CA2FF-22C4-4C26-B8EB-1B60DC28E4D4}"/>
    <hyperlink ref="AI12" r:id="rId24" display="https://365and.sharepoint.com/:f:/r/sites/PL-PLANEACION/Documentos compartidos/Planeaci%C3%B3n/2026/Instrumentos de planeaci%C3%B3n (formulaci%C3%B3n y seguimiento)/Plan de Acci%C3%B3n Institucional - PAI MIPG/Seguimiento/Trimestre II/Soportes/Direccion/Fila 12?csf=1&amp;web=1&amp;e=mvtDmu" xr:uid="{11B47038-6D26-4E2E-846A-719A4CD34636}"/>
    <hyperlink ref="AI9" r:id="rId25" display="https://365and.sharepoint.com/:f:/r/sites/PL-PLANEACION/Documentos compartidos/Planeaci%C3%B3n/2026/Instrumentos de planeaci%C3%B3n (formulaci%C3%B3n y seguimiento)/Plan de Acci%C3%B3n Institucional - PAI MIPG/Seguimiento/Trimestre II/Soportes/Direccion/Fila 9?csf=1&amp;web=1&amp;e=H0AeSY" xr:uid="{3D398C70-9F73-4F07-914C-623934C780F6}"/>
    <hyperlink ref="AI10" r:id="rId26" display="https://365and.sharepoint.com/:f:/r/sites/PL-PLANEACION/Documentos compartidos/Planeaci%C3%B3n/2026/Instrumentos de planeaci%C3%B3n (formulaci%C3%B3n y seguimiento)/Plan de Acci%C3%B3n Institucional - PAI MIPG/Seguimiento/Trimestre II/Soportes/Direccion/Fila 10?csf=1&amp;web=1&amp;e=x9yYGh" xr:uid="{93803E3C-FA02-4BBB-AB66-3E4CF06019F9}"/>
    <hyperlink ref="AI11" r:id="rId27" display="https://365and.sharepoint.com/:f:/r/sites/PL-PLANEACION/Documentos compartidos/Planeaci%C3%B3n/2026/Instrumentos de planeaci%C3%B3n (formulaci%C3%B3n y seguimiento)/Plan de Acci%C3%B3n Institucional - PAI MIPG/Seguimiento/Trimestre II/Soportes/Direccion/Fila 11?csf=1&amp;web=1&amp;e=sTeSAI" xr:uid="{769E16D6-3912-4F95-97A1-65FCD2032C83}"/>
    <hyperlink ref="AI14" r:id="rId28" display="https://365and.sharepoint.com/:f:/r/sites/PL-PLANEACION/Documentos compartidos/Planeaci%C3%B3n/2026/Instrumentos de planeaci%C3%B3n (formulaci%C3%B3n y seguimiento)/Plan de Acci%C3%B3n Institucional - PAI MIPG/Seguimiento/Trimestre II/Soportes/Direccion/Fila 14?csf=1&amp;web=1&amp;e=lKoywx" xr:uid="{3C8CF1C8-416D-42A4-A566-64406B2A6C47}"/>
  </hyperlinks>
  <pageMargins left="0.7" right="0.7" top="0.75" bottom="0.75" header="0.3" footer="0.3"/>
  <pageSetup orientation="portrait" r:id="rId29"/>
  <drawing r:id="rId3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B68E5-1657-4FB0-9AA5-C7E7EB3CE826}">
  <sheetPr>
    <tabColor theme="5" tint="0.39997558519241921"/>
  </sheetPr>
  <dimension ref="A1:BD13"/>
  <sheetViews>
    <sheetView topLeftCell="AF11" zoomScale="90" zoomScaleNormal="90" workbookViewId="0">
      <selection activeCell="AI13" sqref="AI13"/>
    </sheetView>
  </sheetViews>
  <sheetFormatPr baseColWidth="10" defaultColWidth="11.36328125" defaultRowHeight="14.5"/>
  <cols>
    <col min="1" max="1" width="20.6328125" customWidth="1"/>
    <col min="2" max="2" width="11.90625" customWidth="1"/>
    <col min="3" max="3" width="24.7265625" customWidth="1"/>
    <col min="4" max="4" width="16.36328125" customWidth="1"/>
    <col min="5" max="5" width="15.90625" customWidth="1"/>
    <col min="6" max="6" width="35.36328125" customWidth="1"/>
    <col min="7" max="7" width="18" customWidth="1"/>
    <col min="8" max="8" width="18.26953125" customWidth="1"/>
    <col min="9" max="10" width="11.7265625" customWidth="1"/>
    <col min="11" max="11" width="10.7265625" customWidth="1"/>
    <col min="12" max="12" width="8.26953125" customWidth="1"/>
    <col min="13" max="13" width="9.08984375" customWidth="1"/>
    <col min="14" max="14" width="9.90625" customWidth="1"/>
    <col min="15" max="15" width="24.26953125" customWidth="1"/>
    <col min="16" max="16" width="11.90625" customWidth="1"/>
    <col min="17" max="18" width="11.36328125" customWidth="1"/>
    <col min="19" max="19" width="22.08984375" customWidth="1"/>
    <col min="20" max="20" width="42.26953125" customWidth="1"/>
    <col min="21" max="21" width="55.08984375" customWidth="1"/>
    <col min="22" max="22" width="14.90625" customWidth="1"/>
    <col min="23" max="23" width="14" customWidth="1"/>
    <col min="24" max="24" width="44.6328125" customWidth="1"/>
    <col min="25" max="25" width="54.6328125" customWidth="1"/>
    <col min="26" max="28" width="11.36328125" customWidth="1"/>
    <col min="29" max="29" width="40.36328125" customWidth="1"/>
    <col min="30" max="30" width="40.26953125" customWidth="1"/>
    <col min="31" max="31" width="39.08984375" customWidth="1"/>
    <col min="32" max="32" width="10.08984375" customWidth="1"/>
    <col min="33" max="33" width="11.90625" customWidth="1"/>
    <col min="34" max="34" width="48.6328125" customWidth="1"/>
    <col min="35" max="35" width="18.36328125" customWidth="1"/>
    <col min="36" max="37" width="11.36328125" customWidth="1"/>
    <col min="38" max="41" width="13.36328125" customWidth="1"/>
    <col min="42" max="42" width="15.90625" customWidth="1"/>
    <col min="43" max="44" width="14.08984375" customWidth="1"/>
    <col min="46" max="46" width="12.7265625" customWidth="1"/>
    <col min="47" max="50" width="11.90625" customWidth="1"/>
    <col min="51" max="51" width="16" customWidth="1"/>
    <col min="52" max="52" width="15.08984375" customWidth="1"/>
    <col min="53" max="53" width="15.7265625" customWidth="1"/>
    <col min="54" max="54" width="13.36328125" customWidth="1"/>
    <col min="55" max="55" width="35" customWidth="1"/>
    <col min="56" max="56" width="27.26953125" customWidth="1"/>
  </cols>
  <sheetData>
    <row r="1" spans="1:56" ht="14.5" customHeight="1">
      <c r="A1" s="308" t="s">
        <v>1</v>
      </c>
      <c r="B1" s="308"/>
      <c r="C1" s="308"/>
    </row>
    <row r="2" spans="1:56">
      <c r="A2" s="308"/>
      <c r="B2" s="308"/>
      <c r="C2" s="308"/>
    </row>
    <row r="3" spans="1:56">
      <c r="A3" s="308"/>
      <c r="B3" s="308"/>
      <c r="C3" s="308"/>
      <c r="P3" s="309" t="s">
        <v>571</v>
      </c>
      <c r="Q3" s="309"/>
      <c r="R3" s="309"/>
      <c r="S3" s="310" t="s">
        <v>2</v>
      </c>
      <c r="T3" s="311"/>
      <c r="U3" s="311"/>
      <c r="V3" s="311"/>
      <c r="W3" s="311"/>
      <c r="X3" s="311"/>
      <c r="Y3" s="312"/>
      <c r="Z3" s="309" t="s">
        <v>571</v>
      </c>
      <c r="AA3" s="309"/>
      <c r="AB3" s="309"/>
      <c r="AC3" s="313" t="s">
        <v>2</v>
      </c>
      <c r="AD3" s="313"/>
      <c r="AE3" s="313"/>
      <c r="AF3" s="313"/>
      <c r="AG3" s="313"/>
      <c r="AH3" s="313"/>
      <c r="AI3" s="63"/>
      <c r="AJ3" s="309" t="s">
        <v>571</v>
      </c>
      <c r="AK3" s="309"/>
      <c r="AL3" s="309"/>
      <c r="AM3" s="313" t="s">
        <v>2</v>
      </c>
      <c r="AN3" s="313"/>
      <c r="AO3" s="313"/>
      <c r="AP3" s="313"/>
      <c r="AQ3" s="313"/>
      <c r="AR3" s="313"/>
      <c r="AS3" s="309" t="s">
        <v>571</v>
      </c>
      <c r="AT3" s="309"/>
      <c r="AU3" s="309"/>
      <c r="AV3" s="313" t="s">
        <v>2</v>
      </c>
      <c r="AW3" s="313"/>
      <c r="AX3" s="313"/>
      <c r="AY3" s="313"/>
      <c r="AZ3" s="313"/>
      <c r="BA3" s="313"/>
    </row>
    <row r="4" spans="1:56" ht="16" customHeight="1" thickBot="1">
      <c r="B4" s="1"/>
      <c r="C4" s="1"/>
      <c r="D4" s="1"/>
      <c r="E4" s="2"/>
      <c r="F4" s="2"/>
      <c r="G4" s="3"/>
      <c r="H4" s="4"/>
      <c r="I4" s="2"/>
      <c r="J4" s="2"/>
      <c r="K4" s="2"/>
      <c r="L4" s="2"/>
      <c r="M4" s="2"/>
      <c r="N4" s="2"/>
      <c r="O4" s="2"/>
      <c r="P4" s="309"/>
      <c r="Q4" s="309"/>
      <c r="R4" s="309"/>
      <c r="S4" s="310" t="s">
        <v>3</v>
      </c>
      <c r="T4" s="311"/>
      <c r="U4" s="311"/>
      <c r="V4" s="313" t="s">
        <v>4</v>
      </c>
      <c r="W4" s="313"/>
      <c r="X4" s="313"/>
      <c r="Y4" s="313"/>
      <c r="Z4" s="309"/>
      <c r="AA4" s="309"/>
      <c r="AB4" s="309"/>
      <c r="AC4" s="313" t="s">
        <v>3</v>
      </c>
      <c r="AD4" s="313"/>
      <c r="AE4" s="313"/>
      <c r="AF4" s="313" t="s">
        <v>4</v>
      </c>
      <c r="AG4" s="313"/>
      <c r="AH4" s="313"/>
      <c r="AI4" s="63"/>
      <c r="AJ4" s="309"/>
      <c r="AK4" s="309"/>
      <c r="AL4" s="309"/>
      <c r="AM4" s="313" t="s">
        <v>3</v>
      </c>
      <c r="AN4" s="313"/>
      <c r="AO4" s="313"/>
      <c r="AP4" s="313" t="s">
        <v>4</v>
      </c>
      <c r="AQ4" s="313"/>
      <c r="AR4" s="313"/>
      <c r="AS4" s="309"/>
      <c r="AT4" s="309"/>
      <c r="AU4" s="309"/>
      <c r="AV4" s="313" t="s">
        <v>3</v>
      </c>
      <c r="AW4" s="313"/>
      <c r="AX4" s="313"/>
      <c r="AY4" s="313" t="s">
        <v>4</v>
      </c>
      <c r="AZ4" s="313"/>
      <c r="BA4" s="313"/>
      <c r="BB4" s="5"/>
      <c r="BC4" s="5"/>
    </row>
    <row r="5" spans="1:56" ht="50">
      <c r="A5" s="22" t="s">
        <v>5</v>
      </c>
      <c r="B5" s="6" t="s">
        <v>6</v>
      </c>
      <c r="C5" s="6" t="s">
        <v>7</v>
      </c>
      <c r="D5" s="6" t="s">
        <v>529</v>
      </c>
      <c r="E5" s="7" t="s">
        <v>91</v>
      </c>
      <c r="F5" s="7" t="s">
        <v>9</v>
      </c>
      <c r="G5" s="7" t="s">
        <v>10</v>
      </c>
      <c r="H5" s="7" t="s">
        <v>11</v>
      </c>
      <c r="I5" s="7" t="s">
        <v>12</v>
      </c>
      <c r="J5" s="7" t="s">
        <v>13</v>
      </c>
      <c r="K5" s="7" t="s">
        <v>14</v>
      </c>
      <c r="L5" s="7" t="s">
        <v>15</v>
      </c>
      <c r="M5" s="7" t="s">
        <v>16</v>
      </c>
      <c r="N5" s="7" t="s">
        <v>17</v>
      </c>
      <c r="O5" s="7" t="s">
        <v>18</v>
      </c>
      <c r="P5" s="8" t="s">
        <v>19</v>
      </c>
      <c r="Q5" s="8" t="s">
        <v>20</v>
      </c>
      <c r="R5" s="8" t="s">
        <v>21</v>
      </c>
      <c r="S5" s="8" t="s">
        <v>19</v>
      </c>
      <c r="T5" s="8" t="s">
        <v>20</v>
      </c>
      <c r="U5" s="8" t="s">
        <v>21</v>
      </c>
      <c r="V5" s="8" t="s">
        <v>22</v>
      </c>
      <c r="W5" s="8" t="s">
        <v>23</v>
      </c>
      <c r="X5" s="8" t="s">
        <v>35</v>
      </c>
      <c r="Y5" s="8" t="s">
        <v>36</v>
      </c>
      <c r="Z5" s="8" t="s">
        <v>24</v>
      </c>
      <c r="AA5" s="8" t="s">
        <v>25</v>
      </c>
      <c r="AB5" s="8" t="s">
        <v>26</v>
      </c>
      <c r="AC5" s="8" t="s">
        <v>24</v>
      </c>
      <c r="AD5" s="8" t="s">
        <v>25</v>
      </c>
      <c r="AE5" s="8" t="s">
        <v>26</v>
      </c>
      <c r="AF5" s="8" t="s">
        <v>27</v>
      </c>
      <c r="AG5" s="8" t="s">
        <v>28</v>
      </c>
      <c r="AH5" s="11" t="s">
        <v>463</v>
      </c>
      <c r="AI5" s="11" t="s">
        <v>36</v>
      </c>
      <c r="AJ5" s="11" t="s">
        <v>29</v>
      </c>
      <c r="AK5" s="11" t="s">
        <v>30</v>
      </c>
      <c r="AL5" s="11" t="s">
        <v>31</v>
      </c>
      <c r="AM5" s="8" t="s">
        <v>29</v>
      </c>
      <c r="AN5" s="8" t="s">
        <v>30</v>
      </c>
      <c r="AO5" s="8" t="s">
        <v>31</v>
      </c>
      <c r="AP5" s="8" t="s">
        <v>32</v>
      </c>
      <c r="AQ5" s="8" t="s">
        <v>33</v>
      </c>
      <c r="AR5" s="8" t="s">
        <v>92</v>
      </c>
      <c r="AS5" s="8" t="s">
        <v>40</v>
      </c>
      <c r="AT5" s="8" t="s">
        <v>41</v>
      </c>
      <c r="AU5" s="9" t="s">
        <v>42</v>
      </c>
      <c r="AV5" s="8" t="s">
        <v>40</v>
      </c>
      <c r="AW5" s="8" t="s">
        <v>41</v>
      </c>
      <c r="AX5" s="9" t="s">
        <v>42</v>
      </c>
      <c r="AY5" s="8" t="s">
        <v>43</v>
      </c>
      <c r="AZ5" s="10" t="s">
        <v>44</v>
      </c>
      <c r="BA5" s="11" t="s">
        <v>46</v>
      </c>
      <c r="BB5" s="11" t="s">
        <v>47</v>
      </c>
      <c r="BC5" s="12" t="s">
        <v>93</v>
      </c>
      <c r="BD5" s="12" t="s">
        <v>48</v>
      </c>
    </row>
    <row r="6" spans="1:56" s="55" customFormat="1" ht="111" customHeight="1">
      <c r="A6" s="14" t="s">
        <v>49</v>
      </c>
      <c r="B6" s="14" t="s">
        <v>50</v>
      </c>
      <c r="C6" s="14" t="s">
        <v>158</v>
      </c>
      <c r="D6" s="14" t="s">
        <v>78</v>
      </c>
      <c r="E6" s="14" t="s">
        <v>248</v>
      </c>
      <c r="F6" s="18" t="s">
        <v>249</v>
      </c>
      <c r="G6" s="14" t="s">
        <v>250</v>
      </c>
      <c r="H6" s="14" t="s">
        <v>251</v>
      </c>
      <c r="I6" s="14" t="s">
        <v>83</v>
      </c>
      <c r="J6" s="14" t="s">
        <v>83</v>
      </c>
      <c r="K6" s="14" t="s">
        <v>84</v>
      </c>
      <c r="L6" s="17">
        <v>1</v>
      </c>
      <c r="M6" s="14" t="s">
        <v>59</v>
      </c>
      <c r="N6" s="14" t="s">
        <v>60</v>
      </c>
      <c r="O6" s="14" t="s">
        <v>567</v>
      </c>
      <c r="P6" s="89">
        <v>0</v>
      </c>
      <c r="Q6" s="89">
        <v>0.13</v>
      </c>
      <c r="R6" s="89">
        <v>0.13</v>
      </c>
      <c r="S6" s="76" t="s">
        <v>252</v>
      </c>
      <c r="T6" s="76" t="s">
        <v>253</v>
      </c>
      <c r="U6" s="76" t="s">
        <v>254</v>
      </c>
      <c r="V6" s="89">
        <f>SUM(P6:R6)</f>
        <v>0.26</v>
      </c>
      <c r="W6" s="89">
        <f>P6+Q6+R6</f>
        <v>0.26</v>
      </c>
      <c r="X6" s="117" t="s">
        <v>255</v>
      </c>
      <c r="Y6" s="118" t="s">
        <v>106</v>
      </c>
      <c r="Z6" s="99">
        <v>8.3299999999999999E-2</v>
      </c>
      <c r="AA6" s="89">
        <v>8.3299999999999999E-2</v>
      </c>
      <c r="AB6" s="89">
        <v>0.08</v>
      </c>
      <c r="AC6" s="100" t="s">
        <v>412</v>
      </c>
      <c r="AD6" s="100" t="s">
        <v>413</v>
      </c>
      <c r="AE6" s="100" t="s">
        <v>470</v>
      </c>
      <c r="AF6" s="89">
        <f t="shared" ref="AF6:AF13" si="0">SUM(Z6:AB6)</f>
        <v>0.24659999999999999</v>
      </c>
      <c r="AG6" s="89">
        <f>Z6+AA6+AB6</f>
        <v>0.24659999999999999</v>
      </c>
      <c r="AH6" s="187" t="s">
        <v>469</v>
      </c>
      <c r="AI6" s="122" t="s">
        <v>106</v>
      </c>
      <c r="AJ6" s="188">
        <v>0.08</v>
      </c>
      <c r="AK6" s="188">
        <v>8.3299999999999999E-2</v>
      </c>
      <c r="AL6" s="189">
        <v>0.08</v>
      </c>
      <c r="AM6" s="89"/>
      <c r="AN6" s="89"/>
      <c r="AO6" s="89"/>
      <c r="AP6" s="89">
        <f t="shared" ref="AP6:AP13" si="1">SUM(AJ6:AL6)</f>
        <v>0.24330000000000002</v>
      </c>
      <c r="AQ6" s="89">
        <f>AP6</f>
        <v>0.24330000000000002</v>
      </c>
      <c r="AR6" s="89"/>
      <c r="AS6" s="89">
        <v>8.3299999999999999E-2</v>
      </c>
      <c r="AT6" s="89">
        <v>8.3299999999999999E-2</v>
      </c>
      <c r="AU6" s="89">
        <v>0.08</v>
      </c>
      <c r="AV6" s="89"/>
      <c r="AW6" s="89"/>
      <c r="AX6" s="89"/>
      <c r="AY6" s="89">
        <f t="shared" ref="AY6:AY13" si="2">SUM(AS6:AU6)</f>
        <v>0.24659999999999999</v>
      </c>
      <c r="AZ6" s="101">
        <f t="shared" ref="AZ6:AZ12" si="3">AY6</f>
        <v>0.24659999999999999</v>
      </c>
      <c r="BA6" s="89">
        <f t="shared" ref="BA6:BB10" si="4">SUM(V6+AF6+AP6+AY6)</f>
        <v>0.99649999999999994</v>
      </c>
      <c r="BB6" s="89">
        <f t="shared" si="4"/>
        <v>0.99649999999999994</v>
      </c>
      <c r="BC6" s="119"/>
      <c r="BD6" s="120"/>
    </row>
    <row r="7" spans="1:56" s="55" customFormat="1" ht="130.5">
      <c r="A7" s="14" t="s">
        <v>49</v>
      </c>
      <c r="B7" s="14" t="s">
        <v>50</v>
      </c>
      <c r="C7" s="14" t="s">
        <v>158</v>
      </c>
      <c r="D7" s="14" t="s">
        <v>256</v>
      </c>
      <c r="E7" s="14" t="s">
        <v>257</v>
      </c>
      <c r="F7" s="18" t="s">
        <v>258</v>
      </c>
      <c r="G7" s="14" t="s">
        <v>259</v>
      </c>
      <c r="H7" s="18" t="s">
        <v>260</v>
      </c>
      <c r="I7" s="21" t="s">
        <v>83</v>
      </c>
      <c r="J7" s="14" t="s">
        <v>83</v>
      </c>
      <c r="K7" s="18" t="s">
        <v>84</v>
      </c>
      <c r="L7" s="123">
        <v>1</v>
      </c>
      <c r="M7" s="21" t="s">
        <v>72</v>
      </c>
      <c r="N7" s="21" t="s">
        <v>60</v>
      </c>
      <c r="O7" s="18" t="s">
        <v>261</v>
      </c>
      <c r="P7" s="89">
        <v>8.3299999999999999E-2</v>
      </c>
      <c r="Q7" s="89">
        <v>8.3299999999999999E-2</v>
      </c>
      <c r="R7" s="89">
        <v>8.3299999999999999E-2</v>
      </c>
      <c r="S7" s="76" t="s">
        <v>262</v>
      </c>
      <c r="T7" s="76" t="s">
        <v>263</v>
      </c>
      <c r="U7" s="70" t="s">
        <v>264</v>
      </c>
      <c r="V7" s="89">
        <f t="shared" ref="V7:V12" si="5">SUM(P7:R7)</f>
        <v>0.24990000000000001</v>
      </c>
      <c r="W7" s="89">
        <f t="shared" ref="W7:W12" si="6">P7+Q7+R7</f>
        <v>0.24990000000000001</v>
      </c>
      <c r="X7" s="70" t="s">
        <v>265</v>
      </c>
      <c r="Y7" s="124" t="s">
        <v>266</v>
      </c>
      <c r="Z7" s="89">
        <v>8.3299999999999999E-2</v>
      </c>
      <c r="AA7" s="89">
        <v>8.3299999999999999E-2</v>
      </c>
      <c r="AB7" s="89">
        <v>8.3299999999999999E-2</v>
      </c>
      <c r="AC7" s="100" t="s">
        <v>449</v>
      </c>
      <c r="AD7" s="100" t="s">
        <v>450</v>
      </c>
      <c r="AE7" s="100" t="s">
        <v>471</v>
      </c>
      <c r="AF7" s="89">
        <f t="shared" si="0"/>
        <v>0.24990000000000001</v>
      </c>
      <c r="AG7" s="89">
        <f t="shared" ref="AG7:AG12" si="7">Z7+AA7+AB7</f>
        <v>0.24990000000000001</v>
      </c>
      <c r="AH7" s="121" t="s">
        <v>472</v>
      </c>
      <c r="AI7" s="69" t="s">
        <v>112</v>
      </c>
      <c r="AJ7" s="89">
        <v>8.3299999999999999E-2</v>
      </c>
      <c r="AK7" s="89">
        <v>8.3299999999999999E-2</v>
      </c>
      <c r="AL7" s="89">
        <v>8.3299999999999999E-2</v>
      </c>
      <c r="AM7" s="89"/>
      <c r="AN7" s="89"/>
      <c r="AO7" s="89"/>
      <c r="AP7" s="89">
        <f t="shared" si="1"/>
        <v>0.24990000000000001</v>
      </c>
      <c r="AQ7" s="89">
        <f t="shared" ref="AQ7:AQ12" si="8">AP7</f>
        <v>0.24990000000000001</v>
      </c>
      <c r="AR7" s="125"/>
      <c r="AS7" s="89">
        <v>8.3299999999999999E-2</v>
      </c>
      <c r="AT7" s="89">
        <v>8.3299999999999999E-2</v>
      </c>
      <c r="AU7" s="89">
        <v>8.3299999999999999E-2</v>
      </c>
      <c r="AV7" s="89"/>
      <c r="AW7" s="89"/>
      <c r="AX7" s="89"/>
      <c r="AY7" s="89">
        <f t="shared" si="2"/>
        <v>0.24990000000000001</v>
      </c>
      <c r="AZ7" s="101">
        <f t="shared" si="3"/>
        <v>0.24990000000000001</v>
      </c>
      <c r="BA7" s="89">
        <f t="shared" si="4"/>
        <v>0.99960000000000004</v>
      </c>
      <c r="BB7" s="89">
        <f t="shared" si="4"/>
        <v>0.99960000000000004</v>
      </c>
      <c r="BC7" s="119"/>
      <c r="BD7" s="120"/>
    </row>
    <row r="8" spans="1:56" s="55" customFormat="1" ht="117" customHeight="1">
      <c r="A8" s="14" t="s">
        <v>49</v>
      </c>
      <c r="B8" s="18" t="s">
        <v>50</v>
      </c>
      <c r="C8" s="14" t="s">
        <v>158</v>
      </c>
      <c r="D8" s="18" t="s">
        <v>256</v>
      </c>
      <c r="E8" s="18" t="s">
        <v>257</v>
      </c>
      <c r="F8" s="18" t="s">
        <v>267</v>
      </c>
      <c r="G8" s="18" t="s">
        <v>268</v>
      </c>
      <c r="H8" s="18" t="s">
        <v>251</v>
      </c>
      <c r="I8" s="18" t="s">
        <v>83</v>
      </c>
      <c r="J8" s="18" t="s">
        <v>83</v>
      </c>
      <c r="K8" s="18" t="s">
        <v>84</v>
      </c>
      <c r="L8" s="19">
        <v>1</v>
      </c>
      <c r="M8" s="14" t="s">
        <v>72</v>
      </c>
      <c r="N8" s="18" t="s">
        <v>60</v>
      </c>
      <c r="O8" s="18" t="s">
        <v>261</v>
      </c>
      <c r="P8" s="89">
        <v>8.3299999999999999E-2</v>
      </c>
      <c r="Q8" s="89">
        <v>8.3299999999999999E-2</v>
      </c>
      <c r="R8" s="89">
        <v>8.3299999999999999E-2</v>
      </c>
      <c r="S8" s="76" t="s">
        <v>269</v>
      </c>
      <c r="T8" s="76" t="s">
        <v>270</v>
      </c>
      <c r="U8" s="70" t="s">
        <v>271</v>
      </c>
      <c r="V8" s="89">
        <f t="shared" si="5"/>
        <v>0.24990000000000001</v>
      </c>
      <c r="W8" s="89">
        <f t="shared" si="6"/>
        <v>0.24990000000000001</v>
      </c>
      <c r="X8" s="70" t="s">
        <v>272</v>
      </c>
      <c r="Y8" s="127" t="s">
        <v>273</v>
      </c>
      <c r="Z8" s="89">
        <v>8.3299999999999999E-2</v>
      </c>
      <c r="AA8" s="89">
        <v>8.3299999999999999E-2</v>
      </c>
      <c r="AB8" s="89">
        <v>8.3299999999999999E-2</v>
      </c>
      <c r="AC8" s="128" t="s">
        <v>451</v>
      </c>
      <c r="AD8" s="128" t="s">
        <v>419</v>
      </c>
      <c r="AE8" s="100" t="s">
        <v>473</v>
      </c>
      <c r="AF8" s="89">
        <f t="shared" si="0"/>
        <v>0.24990000000000001</v>
      </c>
      <c r="AG8" s="89">
        <f t="shared" si="7"/>
        <v>0.24990000000000001</v>
      </c>
      <c r="AH8" s="121" t="s">
        <v>474</v>
      </c>
      <c r="AI8" s="69" t="s">
        <v>120</v>
      </c>
      <c r="AJ8" s="89">
        <v>8.3299999999999999E-2</v>
      </c>
      <c r="AK8" s="89">
        <v>8.3299999999999999E-2</v>
      </c>
      <c r="AL8" s="89">
        <v>8.3299999999999999E-2</v>
      </c>
      <c r="AM8" s="89"/>
      <c r="AN8" s="89"/>
      <c r="AO8" s="89"/>
      <c r="AP8" s="89">
        <f t="shared" si="1"/>
        <v>0.24990000000000001</v>
      </c>
      <c r="AQ8" s="89">
        <f t="shared" si="8"/>
        <v>0.24990000000000001</v>
      </c>
      <c r="AR8" s="89"/>
      <c r="AS8" s="89">
        <v>8.3299999999999999E-2</v>
      </c>
      <c r="AT8" s="89">
        <v>8.3299999999999999E-2</v>
      </c>
      <c r="AU8" s="89">
        <v>8.3299999999999999E-2</v>
      </c>
      <c r="AV8" s="89"/>
      <c r="AW8" s="89"/>
      <c r="AX8" s="89"/>
      <c r="AY8" s="89">
        <f t="shared" si="2"/>
        <v>0.24990000000000001</v>
      </c>
      <c r="AZ8" s="101">
        <f t="shared" si="3"/>
        <v>0.24990000000000001</v>
      </c>
      <c r="BA8" s="89">
        <f t="shared" si="4"/>
        <v>0.99960000000000004</v>
      </c>
      <c r="BB8" s="89">
        <f t="shared" si="4"/>
        <v>0.99960000000000004</v>
      </c>
      <c r="BC8" s="129"/>
      <c r="BD8" s="120"/>
    </row>
    <row r="9" spans="1:56" s="55" customFormat="1" ht="128.25" customHeight="1">
      <c r="A9" s="14" t="s">
        <v>49</v>
      </c>
      <c r="B9" s="18" t="s">
        <v>50</v>
      </c>
      <c r="C9" s="14" t="s">
        <v>158</v>
      </c>
      <c r="D9" s="18" t="s">
        <v>274</v>
      </c>
      <c r="E9" s="18" t="s">
        <v>257</v>
      </c>
      <c r="F9" s="18" t="s">
        <v>275</v>
      </c>
      <c r="G9" s="18" t="s">
        <v>276</v>
      </c>
      <c r="H9" s="18" t="s">
        <v>251</v>
      </c>
      <c r="I9" s="18" t="s">
        <v>83</v>
      </c>
      <c r="J9" s="18" t="s">
        <v>83</v>
      </c>
      <c r="K9" s="18" t="s">
        <v>84</v>
      </c>
      <c r="L9" s="19">
        <v>1</v>
      </c>
      <c r="M9" s="18" t="s">
        <v>72</v>
      </c>
      <c r="N9" s="18" t="s">
        <v>60</v>
      </c>
      <c r="O9" s="18" t="s">
        <v>261</v>
      </c>
      <c r="P9" s="89">
        <v>8.3299999999999999E-2</v>
      </c>
      <c r="Q9" s="89">
        <v>8.3299999999999999E-2</v>
      </c>
      <c r="R9" s="89">
        <v>8.3299999999999999E-2</v>
      </c>
      <c r="S9" s="76" t="s">
        <v>277</v>
      </c>
      <c r="T9" s="76" t="s">
        <v>278</v>
      </c>
      <c r="U9" s="130" t="s">
        <v>279</v>
      </c>
      <c r="V9" s="126">
        <f t="shared" si="5"/>
        <v>0.24990000000000001</v>
      </c>
      <c r="W9" s="126">
        <f t="shared" si="6"/>
        <v>0.24990000000000001</v>
      </c>
      <c r="X9" s="130" t="s">
        <v>280</v>
      </c>
      <c r="Y9" s="135" t="s">
        <v>281</v>
      </c>
      <c r="Z9" s="89">
        <v>8.3299999999999999E-2</v>
      </c>
      <c r="AA9" s="89">
        <v>8.3299999999999999E-2</v>
      </c>
      <c r="AB9" s="89">
        <v>8.3299999999999999E-2</v>
      </c>
      <c r="AC9" s="136" t="s">
        <v>475</v>
      </c>
      <c r="AD9" s="100" t="s">
        <v>476</v>
      </c>
      <c r="AE9" s="100" t="s">
        <v>477</v>
      </c>
      <c r="AF9" s="89">
        <f t="shared" si="0"/>
        <v>0.24990000000000001</v>
      </c>
      <c r="AG9" s="89">
        <f t="shared" si="7"/>
        <v>0.24990000000000001</v>
      </c>
      <c r="AH9" s="100" t="s">
        <v>478</v>
      </c>
      <c r="AI9" s="69" t="s">
        <v>90</v>
      </c>
      <c r="AJ9" s="89">
        <v>8.3299999999999999E-2</v>
      </c>
      <c r="AK9" s="89">
        <v>8.3299999999999999E-2</v>
      </c>
      <c r="AL9" s="89">
        <v>8.3299999999999999E-2</v>
      </c>
      <c r="AM9" s="89"/>
      <c r="AN9" s="89"/>
      <c r="AO9" s="89"/>
      <c r="AP9" s="89">
        <f t="shared" si="1"/>
        <v>0.24990000000000001</v>
      </c>
      <c r="AQ9" s="89">
        <f t="shared" si="8"/>
        <v>0.24990000000000001</v>
      </c>
      <c r="AR9" s="89"/>
      <c r="AS9" s="89">
        <v>8.3299999999999999E-2</v>
      </c>
      <c r="AT9" s="89">
        <v>8.3299999999999999E-2</v>
      </c>
      <c r="AU9" s="89">
        <v>8.3299999999999999E-2</v>
      </c>
      <c r="AV9" s="89"/>
      <c r="AW9" s="89"/>
      <c r="AX9" s="89"/>
      <c r="AY9" s="89">
        <f t="shared" si="2"/>
        <v>0.24990000000000001</v>
      </c>
      <c r="AZ9" s="101">
        <f t="shared" si="3"/>
        <v>0.24990000000000001</v>
      </c>
      <c r="BA9" s="89">
        <f t="shared" si="4"/>
        <v>0.99960000000000004</v>
      </c>
      <c r="BB9" s="89">
        <f t="shared" si="4"/>
        <v>0.99960000000000004</v>
      </c>
      <c r="BC9" s="137"/>
      <c r="BD9" s="120"/>
    </row>
    <row r="10" spans="1:56" s="55" customFormat="1" ht="184.5" customHeight="1">
      <c r="A10" s="14" t="s">
        <v>49</v>
      </c>
      <c r="B10" s="14" t="s">
        <v>50</v>
      </c>
      <c r="C10" s="14" t="s">
        <v>158</v>
      </c>
      <c r="D10" s="14" t="s">
        <v>282</v>
      </c>
      <c r="E10" s="14" t="s">
        <v>283</v>
      </c>
      <c r="F10" s="18" t="s">
        <v>284</v>
      </c>
      <c r="G10" s="14" t="s">
        <v>285</v>
      </c>
      <c r="H10" s="14" t="s">
        <v>251</v>
      </c>
      <c r="I10" s="14" t="s">
        <v>83</v>
      </c>
      <c r="J10" s="14" t="s">
        <v>83</v>
      </c>
      <c r="K10" s="14" t="s">
        <v>84</v>
      </c>
      <c r="L10" s="17">
        <v>1</v>
      </c>
      <c r="M10" s="14" t="s">
        <v>72</v>
      </c>
      <c r="N10" s="14" t="s">
        <v>60</v>
      </c>
      <c r="O10" s="14" t="s">
        <v>286</v>
      </c>
      <c r="P10" s="89">
        <v>8.3299999999999999E-2</v>
      </c>
      <c r="Q10" s="89">
        <v>8.3299999999999999E-2</v>
      </c>
      <c r="R10" s="89">
        <v>8.3299999999999999E-2</v>
      </c>
      <c r="S10" s="76" t="s">
        <v>287</v>
      </c>
      <c r="T10" s="93" t="s">
        <v>288</v>
      </c>
      <c r="U10" s="94" t="s">
        <v>568</v>
      </c>
      <c r="V10" s="95">
        <f t="shared" si="5"/>
        <v>0.24990000000000001</v>
      </c>
      <c r="W10" s="96">
        <f t="shared" si="6"/>
        <v>0.24990000000000001</v>
      </c>
      <c r="X10" s="97" t="s">
        <v>289</v>
      </c>
      <c r="Y10" s="98" t="s">
        <v>140</v>
      </c>
      <c r="Z10" s="99">
        <v>8.3299999999999999E-2</v>
      </c>
      <c r="AA10" s="89">
        <v>8.3299999999999999E-2</v>
      </c>
      <c r="AB10" s="89">
        <v>8.3299999999999999E-2</v>
      </c>
      <c r="AC10" s="100" t="s">
        <v>417</v>
      </c>
      <c r="AD10" s="100" t="s">
        <v>418</v>
      </c>
      <c r="AE10" s="100" t="s">
        <v>464</v>
      </c>
      <c r="AF10" s="89">
        <f t="shared" si="0"/>
        <v>0.24990000000000001</v>
      </c>
      <c r="AG10" s="89">
        <f t="shared" si="7"/>
        <v>0.24990000000000001</v>
      </c>
      <c r="AH10" s="186" t="s">
        <v>465</v>
      </c>
      <c r="AI10" s="122" t="s">
        <v>140</v>
      </c>
      <c r="AJ10" s="89">
        <v>8.3299999999999999E-2</v>
      </c>
      <c r="AK10" s="89">
        <v>8.3299999999999999E-2</v>
      </c>
      <c r="AL10" s="89">
        <v>8.3299999999999999E-2</v>
      </c>
      <c r="AM10" s="89"/>
      <c r="AN10" s="89"/>
      <c r="AO10" s="89"/>
      <c r="AP10" s="89">
        <f t="shared" si="1"/>
        <v>0.24990000000000001</v>
      </c>
      <c r="AQ10" s="89">
        <f t="shared" si="8"/>
        <v>0.24990000000000001</v>
      </c>
      <c r="AR10" s="89"/>
      <c r="AS10" s="89">
        <v>8.3299999999999999E-2</v>
      </c>
      <c r="AT10" s="89">
        <v>8.3299999999999999E-2</v>
      </c>
      <c r="AU10" s="89">
        <v>8.3299999999999999E-2</v>
      </c>
      <c r="AV10" s="89"/>
      <c r="AW10" s="89"/>
      <c r="AX10" s="89"/>
      <c r="AY10" s="89">
        <f t="shared" si="2"/>
        <v>0.24990000000000001</v>
      </c>
      <c r="AZ10" s="101">
        <f t="shared" si="3"/>
        <v>0.24990000000000001</v>
      </c>
      <c r="BA10" s="89">
        <f t="shared" si="4"/>
        <v>0.99960000000000004</v>
      </c>
      <c r="BB10" s="89">
        <f t="shared" si="4"/>
        <v>0.99960000000000004</v>
      </c>
      <c r="BC10" s="102"/>
      <c r="BD10" s="103"/>
    </row>
    <row r="11" spans="1:56" s="55" customFormat="1" ht="146.25" customHeight="1">
      <c r="A11" s="14" t="s">
        <v>49</v>
      </c>
      <c r="B11" s="14" t="s">
        <v>50</v>
      </c>
      <c r="C11" s="14" t="s">
        <v>158</v>
      </c>
      <c r="D11" s="14" t="s">
        <v>290</v>
      </c>
      <c r="E11" s="14" t="s">
        <v>291</v>
      </c>
      <c r="F11" s="18" t="s">
        <v>292</v>
      </c>
      <c r="G11" s="14" t="s">
        <v>293</v>
      </c>
      <c r="H11" s="14" t="s">
        <v>294</v>
      </c>
      <c r="I11" s="14" t="s">
        <v>83</v>
      </c>
      <c r="J11" s="14" t="s">
        <v>83</v>
      </c>
      <c r="K11" s="14" t="s">
        <v>58</v>
      </c>
      <c r="L11" s="24">
        <v>4</v>
      </c>
      <c r="M11" s="14" t="s">
        <v>72</v>
      </c>
      <c r="N11" s="14" t="s">
        <v>60</v>
      </c>
      <c r="O11" s="14" t="s">
        <v>295</v>
      </c>
      <c r="P11" s="73">
        <v>0</v>
      </c>
      <c r="Q11" s="73">
        <v>0</v>
      </c>
      <c r="R11" s="73">
        <v>1</v>
      </c>
      <c r="S11" s="76" t="s">
        <v>296</v>
      </c>
      <c r="T11" s="66" t="s">
        <v>297</v>
      </c>
      <c r="U11" s="180" t="s">
        <v>298</v>
      </c>
      <c r="V11" s="181">
        <f t="shared" si="5"/>
        <v>1</v>
      </c>
      <c r="W11" s="182">
        <f t="shared" si="6"/>
        <v>1</v>
      </c>
      <c r="X11" s="97" t="s">
        <v>299</v>
      </c>
      <c r="Y11" s="118" t="s">
        <v>148</v>
      </c>
      <c r="Z11" s="183">
        <v>0</v>
      </c>
      <c r="AA11" s="73">
        <v>0</v>
      </c>
      <c r="AB11" s="73">
        <v>1</v>
      </c>
      <c r="AC11" s="149" t="s">
        <v>569</v>
      </c>
      <c r="AD11" s="149" t="s">
        <v>425</v>
      </c>
      <c r="AE11" s="184" t="s">
        <v>497</v>
      </c>
      <c r="AF11" s="73"/>
      <c r="AG11" s="75">
        <f t="shared" si="7"/>
        <v>1</v>
      </c>
      <c r="AH11" s="121" t="s">
        <v>498</v>
      </c>
      <c r="AI11" s="69" t="s">
        <v>148</v>
      </c>
      <c r="AJ11" s="73">
        <v>0</v>
      </c>
      <c r="AK11" s="73">
        <v>0</v>
      </c>
      <c r="AL11" s="73">
        <v>1</v>
      </c>
      <c r="AM11" s="73"/>
      <c r="AN11" s="73"/>
      <c r="AO11" s="73"/>
      <c r="AP11" s="73">
        <f t="shared" si="1"/>
        <v>1</v>
      </c>
      <c r="AQ11" s="75">
        <f t="shared" si="8"/>
        <v>1</v>
      </c>
      <c r="AR11" s="73"/>
      <c r="AS11" s="73">
        <v>0</v>
      </c>
      <c r="AT11" s="73">
        <v>0</v>
      </c>
      <c r="AU11" s="73">
        <v>1</v>
      </c>
      <c r="AV11" s="73"/>
      <c r="AW11" s="73"/>
      <c r="AX11" s="73"/>
      <c r="AY11" s="73">
        <f t="shared" si="2"/>
        <v>1</v>
      </c>
      <c r="AZ11" s="120">
        <f t="shared" si="3"/>
        <v>1</v>
      </c>
      <c r="BA11" s="73">
        <f>SUM(V11+AF11+AP11+AY11)</f>
        <v>3</v>
      </c>
      <c r="BB11" s="75">
        <f>BA11</f>
        <v>3</v>
      </c>
      <c r="BC11" s="102"/>
      <c r="BD11" s="185"/>
    </row>
    <row r="12" spans="1:56" s="55" customFormat="1" ht="131.25" customHeight="1">
      <c r="A12" s="14" t="s">
        <v>49</v>
      </c>
      <c r="B12" s="14" t="s">
        <v>50</v>
      </c>
      <c r="C12" s="14" t="s">
        <v>158</v>
      </c>
      <c r="D12" s="14" t="s">
        <v>282</v>
      </c>
      <c r="E12" s="14" t="s">
        <v>283</v>
      </c>
      <c r="F12" s="18" t="s">
        <v>300</v>
      </c>
      <c r="G12" s="14" t="s">
        <v>301</v>
      </c>
      <c r="H12" s="14" t="s">
        <v>251</v>
      </c>
      <c r="I12" s="14" t="s">
        <v>83</v>
      </c>
      <c r="J12" s="14" t="s">
        <v>83</v>
      </c>
      <c r="K12" s="14" t="s">
        <v>84</v>
      </c>
      <c r="L12" s="17">
        <v>1</v>
      </c>
      <c r="M12" s="14" t="s">
        <v>72</v>
      </c>
      <c r="N12" s="14" t="s">
        <v>60</v>
      </c>
      <c r="O12" s="18" t="s">
        <v>261</v>
      </c>
      <c r="P12" s="89">
        <v>8.3299999999999999E-2</v>
      </c>
      <c r="Q12" s="89">
        <v>8.3299999999999999E-2</v>
      </c>
      <c r="R12" s="89">
        <v>8.3299999999999999E-2</v>
      </c>
      <c r="S12" s="76" t="s">
        <v>302</v>
      </c>
      <c r="T12" s="76" t="s">
        <v>303</v>
      </c>
      <c r="U12" s="130" t="s">
        <v>304</v>
      </c>
      <c r="V12" s="126">
        <f t="shared" si="5"/>
        <v>0.24990000000000001</v>
      </c>
      <c r="W12" s="131">
        <f t="shared" si="6"/>
        <v>0.24990000000000001</v>
      </c>
      <c r="X12" s="132" t="s">
        <v>570</v>
      </c>
      <c r="Y12" s="133" t="s">
        <v>305</v>
      </c>
      <c r="Z12" s="99">
        <v>8.3299999999999999E-2</v>
      </c>
      <c r="AA12" s="89">
        <v>8.3299999999999999E-2</v>
      </c>
      <c r="AB12" s="89">
        <v>8.3299999999999999E-2</v>
      </c>
      <c r="AC12" s="100" t="s">
        <v>420</v>
      </c>
      <c r="AD12" s="100" t="s">
        <v>450</v>
      </c>
      <c r="AE12" s="100" t="s">
        <v>471</v>
      </c>
      <c r="AF12" s="89">
        <f t="shared" si="0"/>
        <v>0.24990000000000001</v>
      </c>
      <c r="AG12" s="89">
        <f t="shared" si="7"/>
        <v>0.24990000000000001</v>
      </c>
      <c r="AH12" s="121" t="s">
        <v>472</v>
      </c>
      <c r="AI12" s="69" t="s">
        <v>156</v>
      </c>
      <c r="AJ12" s="89">
        <v>8.3299999999999999E-2</v>
      </c>
      <c r="AK12" s="89">
        <v>8.3299999999999999E-2</v>
      </c>
      <c r="AL12" s="89">
        <v>8.3299999999999999E-2</v>
      </c>
      <c r="AM12" s="89"/>
      <c r="AN12" s="89"/>
      <c r="AO12" s="89"/>
      <c r="AP12" s="89">
        <f t="shared" si="1"/>
        <v>0.24990000000000001</v>
      </c>
      <c r="AQ12" s="89">
        <f t="shared" si="8"/>
        <v>0.24990000000000001</v>
      </c>
      <c r="AR12" s="89"/>
      <c r="AS12" s="89">
        <v>8.3299999999999999E-2</v>
      </c>
      <c r="AT12" s="89">
        <v>8.3299999999999999E-2</v>
      </c>
      <c r="AU12" s="89">
        <v>8.3299999999999999E-2</v>
      </c>
      <c r="AV12" s="89"/>
      <c r="AW12" s="89"/>
      <c r="AX12" s="89"/>
      <c r="AY12" s="89">
        <f t="shared" si="2"/>
        <v>0.24990000000000001</v>
      </c>
      <c r="AZ12" s="101">
        <f t="shared" si="3"/>
        <v>0.24990000000000001</v>
      </c>
      <c r="BA12" s="89">
        <f>SUM(V12+AF12+AP12+AY12)</f>
        <v>0.99960000000000004</v>
      </c>
      <c r="BB12" s="89">
        <f>SUM(W12+AG12+AQ12+AZ12)</f>
        <v>0.99960000000000004</v>
      </c>
      <c r="BC12" s="102"/>
      <c r="BD12" s="120"/>
    </row>
    <row r="13" spans="1:56" s="55" customFormat="1" ht="116">
      <c r="A13" s="14" t="s">
        <v>49</v>
      </c>
      <c r="B13" s="18" t="s">
        <v>50</v>
      </c>
      <c r="C13" s="14" t="s">
        <v>158</v>
      </c>
      <c r="D13" s="18" t="s">
        <v>274</v>
      </c>
      <c r="E13" s="18" t="s">
        <v>257</v>
      </c>
      <c r="F13" s="18" t="s">
        <v>306</v>
      </c>
      <c r="G13" s="18" t="s">
        <v>307</v>
      </c>
      <c r="H13" s="18" t="s">
        <v>251</v>
      </c>
      <c r="I13" s="18" t="s">
        <v>56</v>
      </c>
      <c r="J13" s="18" t="s">
        <v>83</v>
      </c>
      <c r="K13" s="18" t="s">
        <v>84</v>
      </c>
      <c r="L13" s="19">
        <v>1</v>
      </c>
      <c r="M13" s="18" t="s">
        <v>169</v>
      </c>
      <c r="N13" s="18" t="s">
        <v>60</v>
      </c>
      <c r="O13" s="18" t="s">
        <v>308</v>
      </c>
      <c r="P13" s="107">
        <v>0</v>
      </c>
      <c r="Q13" s="107">
        <v>0</v>
      </c>
      <c r="R13" s="107">
        <v>0.1</v>
      </c>
      <c r="S13" s="162" t="s">
        <v>309</v>
      </c>
      <c r="T13" s="163" t="s">
        <v>309</v>
      </c>
      <c r="U13" s="164" t="s">
        <v>310</v>
      </c>
      <c r="V13" s="144">
        <f>SUM(P13:R13)</f>
        <v>0.1</v>
      </c>
      <c r="W13" s="144">
        <f>V13</f>
        <v>0.1</v>
      </c>
      <c r="X13" s="164" t="s">
        <v>310</v>
      </c>
      <c r="Y13" s="164" t="s">
        <v>310</v>
      </c>
      <c r="Z13" s="165">
        <v>0.1</v>
      </c>
      <c r="AA13" s="107">
        <v>0.1</v>
      </c>
      <c r="AB13" s="107">
        <v>0.1</v>
      </c>
      <c r="AC13" s="166" t="s">
        <v>421</v>
      </c>
      <c r="AD13" s="166" t="s">
        <v>422</v>
      </c>
      <c r="AE13" s="166" t="s">
        <v>485</v>
      </c>
      <c r="AF13" s="107">
        <f t="shared" si="0"/>
        <v>0.30000000000000004</v>
      </c>
      <c r="AG13" s="107">
        <f>Z13+AA13+AB13</f>
        <v>0.30000000000000004</v>
      </c>
      <c r="AH13" s="167" t="s">
        <v>486</v>
      </c>
      <c r="AI13" s="167" t="s">
        <v>486</v>
      </c>
      <c r="AJ13" s="107">
        <v>0.1</v>
      </c>
      <c r="AK13" s="107">
        <v>0.1</v>
      </c>
      <c r="AL13" s="107">
        <v>0.1</v>
      </c>
      <c r="AM13" s="107"/>
      <c r="AN13" s="107"/>
      <c r="AO13" s="107"/>
      <c r="AP13" s="107">
        <f t="shared" si="1"/>
        <v>0.30000000000000004</v>
      </c>
      <c r="AQ13" s="107">
        <f>AJ13+AK13+AL13</f>
        <v>0.30000000000000004</v>
      </c>
      <c r="AR13" s="107"/>
      <c r="AS13" s="107">
        <v>0.1</v>
      </c>
      <c r="AT13" s="107">
        <v>0.1</v>
      </c>
      <c r="AU13" s="107">
        <v>0.1</v>
      </c>
      <c r="AV13" s="107"/>
      <c r="AW13" s="107"/>
      <c r="AX13" s="107"/>
      <c r="AY13" s="107">
        <f t="shared" si="2"/>
        <v>0.30000000000000004</v>
      </c>
      <c r="AZ13" s="112">
        <f>AS13+AT13+AU13</f>
        <v>0.30000000000000004</v>
      </c>
      <c r="BA13" s="107">
        <f>SUM(V13+AF13+AP13+AY13)</f>
        <v>1</v>
      </c>
      <c r="BB13" s="107">
        <f>SUM(W13+AG13+AQ13+AZ13)</f>
        <v>1</v>
      </c>
      <c r="BC13" s="168"/>
      <c r="BD13" s="120"/>
    </row>
  </sheetData>
  <mergeCells count="17">
    <mergeCell ref="AJ3:AL4"/>
    <mergeCell ref="AM3:AR3"/>
    <mergeCell ref="AS3:AU4"/>
    <mergeCell ref="A1:C3"/>
    <mergeCell ref="P3:R4"/>
    <mergeCell ref="S3:Y3"/>
    <mergeCell ref="Z3:AB4"/>
    <mergeCell ref="AC3:AH3"/>
    <mergeCell ref="V4:Y4"/>
    <mergeCell ref="AC4:AE4"/>
    <mergeCell ref="AF4:AH4"/>
    <mergeCell ref="S4:U4"/>
    <mergeCell ref="AV3:BA3"/>
    <mergeCell ref="AM4:AO4"/>
    <mergeCell ref="AP4:AR4"/>
    <mergeCell ref="AV4:AX4"/>
    <mergeCell ref="AY4:BA4"/>
  </mergeCells>
  <phoneticPr fontId="11" type="noConversion"/>
  <hyperlinks>
    <hyperlink ref="Y7" r:id="rId1" display="https://365and-my.sharepoint.com/:x:/r/personal/talentohumano_and_gov_co/Documents/TALENTO%20HUMANO%20Y%20SST%202026/INDUCCIONES%20Y%20CAPACITACIONES%20%202026/FEBRERO/1.1Induccio%CC%81n%20y%20Re%20induccio%CC%81n%20Institucional%20AND%202026%20-%20Informe%20de%20asistencia%202-24-26%20(4).xlsx?d=w1d643179c1fd40bfb649a4115d238eb2&amp;csf=1&amp;web=1&amp;e=bK9V3t" xr:uid="{2E02FA3A-DAEF-472E-80DA-1FCC15BB0F10}"/>
    <hyperlink ref="Y8" r:id="rId2" xr:uid="{3DE47600-504A-4302-8CC0-FB23C4BAA6E6}"/>
    <hyperlink ref="Y9" r:id="rId3" xr:uid="{DC366873-936F-4E9B-A439-D11EA8B6AD90}"/>
    <hyperlink ref="Y10" r:id="rId4" xr:uid="{709FCEE6-8278-46C8-81D8-1509ED1B9425}"/>
    <hyperlink ref="Y12" r:id="rId5" xr:uid="{D11BD223-C30E-453A-9AFE-FBC102919ACA}"/>
    <hyperlink ref="Y6" r:id="rId6" xr:uid="{03114BB2-E440-453D-B6F2-C8B915F14A3C}"/>
    <hyperlink ref="Y11" r:id="rId7" xr:uid="{BBCC378C-F78C-4F98-98DD-2B89D718BC4D}"/>
    <hyperlink ref="AI6" r:id="rId8" display="https://365and.sharepoint.com/:f:/r/sites/PL-PLANEACION/Documentos compartidos/Planeaci%C3%B3n/2026/Instrumentos de planeaci%C3%B3n (formulaci%C3%B3n y seguimiento)/Plan de Acci%C3%B3n Institucional - PAI MIPG/Seguimiento/Trimestre II/Soportes/SAF/Fila 6?csf=1&amp;web=1&amp;e=xldT2D" xr:uid="{156D60C2-2974-400C-8404-4EC3A45893C7}"/>
    <hyperlink ref="AI7" r:id="rId9" display="https://365and.sharepoint.com/:f:/r/sites/PL-PLANEACION/Documentos compartidos/Planeaci%C3%B3n/2026/Instrumentos de planeaci%C3%B3n (formulaci%C3%B3n y seguimiento)/Plan de Acci%C3%B3n Institucional - PAI MIPG/Seguimiento/Trimestre II/Soportes/SAF/Fila 7?csf=1&amp;web=1&amp;e=u6WOob" xr:uid="{8EA4B584-14BD-484F-96B1-59FE93ECB750}"/>
    <hyperlink ref="AI8" r:id="rId10" display="https://365and.sharepoint.com/:f:/r/sites/PL-PLANEACION/Documentos compartidos/Planeaci%C3%B3n/2026/Instrumentos de planeaci%C3%B3n (formulaci%C3%B3n y seguimiento)/Plan de Acci%C3%B3n Institucional - PAI MIPG/Seguimiento/Trimestre II/Soportes/SAF/Fila 8?csf=1&amp;web=1&amp;e=dquOWU" xr:uid="{AD0798B6-D5D8-48C6-86C1-9055135FB34E}"/>
    <hyperlink ref="AI12" r:id="rId11" display="https://365and.sharepoint.com/:f:/r/sites/PL-PLANEACION/Documentos compartidos/Planeaci%C3%B3n/2026/Instrumentos de planeaci%C3%B3n (formulaci%C3%B3n y seguimiento)/Plan de Acci%C3%B3n Institucional - PAI MIPG/Seguimiento/Trimestre II/Soportes/SAF/Fila 12?csf=1&amp;web=1&amp;e=hkdPsg" xr:uid="{1B23776B-E204-4090-8E3E-3E71566F2395}"/>
    <hyperlink ref="AI9" r:id="rId12" display="https://365and.sharepoint.com/:f:/r/sites/PL-PLANEACION/Documentos compartidos/Planeaci%C3%B3n/2026/Instrumentos de planeaci%C3%B3n (formulaci%C3%B3n y seguimiento)/Plan de Acci%C3%B3n Institucional - PAI MIPG/Seguimiento/Trimestre II/Soportes/SAF/Fila 9?csf=1&amp;web=1&amp;e=4dbAxu" xr:uid="{54298D8E-384F-4B68-9ADE-887504544A7D}"/>
    <hyperlink ref="AI11" r:id="rId13" display="https://365and.sharepoint.com/:f:/r/sites/PL-PLANEACION/Documentos compartidos/Planeaci%C3%B3n/2026/Instrumentos de planeaci%C3%B3n (formulaci%C3%B3n y seguimiento)/Plan de Acci%C3%B3n Institucional - PAI MIPG/Seguimiento/Trimestre II/Soportes/SAF/Fila 11?csf=1&amp;web=1&amp;e=1mftVr" xr:uid="{BE8F86D1-D35C-4EA1-93A8-3FE34091197C}"/>
    <hyperlink ref="AI10" r:id="rId14" display="https://365and.sharepoint.com/:f:/r/sites/PL-PLANEACION/Documentos compartidos/Planeaci%C3%B3n/2026/Instrumentos de planeaci%C3%B3n (formulaci%C3%B3n y seguimiento)/Plan de Acci%C3%B3n Institucional - PAI MIPG/Seguimiento/Trimestre II/Soportes/SAF/Fila 10?csf=1&amp;web=1&amp;e=T6T1IG" xr:uid="{3CA11335-4761-4FDD-B414-AC4B264AB55A}"/>
  </hyperlinks>
  <pageMargins left="0.7" right="0.7" top="0.75" bottom="0.75" header="0.3" footer="0.3"/>
  <pageSetup orientation="portrait" r:id="rId15"/>
  <drawing r:id="rId1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C2A1C-91BB-4BFB-A80D-F9D919A63D1A}">
  <sheetPr>
    <tabColor theme="8" tint="0.59999389629810485"/>
  </sheetPr>
  <dimension ref="A1:BS10"/>
  <sheetViews>
    <sheetView tabSelected="1" topLeftCell="AH1" zoomScale="90" zoomScaleNormal="90" workbookViewId="0">
      <selection activeCell="AI7" sqref="AI7"/>
    </sheetView>
  </sheetViews>
  <sheetFormatPr baseColWidth="10" defaultColWidth="10" defaultRowHeight="14.5"/>
  <cols>
    <col min="1" max="1" width="20.08984375" customWidth="1"/>
    <col min="2" max="2" width="26.08984375" customWidth="1"/>
    <col min="3" max="3" width="26.90625" customWidth="1"/>
    <col min="4" max="4" width="17.26953125" customWidth="1"/>
    <col min="5" max="5" width="13.90625" customWidth="1"/>
    <col min="6" max="6" width="32.7265625" customWidth="1"/>
    <col min="7" max="7" width="20.08984375" customWidth="1"/>
    <col min="8" max="8" width="22.26953125" customWidth="1"/>
    <col min="9" max="10" width="10.26953125" customWidth="1"/>
    <col min="11" max="11" width="10.6328125" customWidth="1"/>
    <col min="12" max="12" width="7.26953125" customWidth="1"/>
    <col min="13" max="13" width="8" customWidth="1"/>
    <col min="14" max="14" width="9.90625" customWidth="1"/>
    <col min="15" max="15" width="21.26953125" customWidth="1"/>
    <col min="16" max="16" width="10.36328125" hidden="1" customWidth="1"/>
    <col min="17" max="18" width="10" hidden="1" customWidth="1"/>
    <col min="19" max="19" width="13" hidden="1" customWidth="1"/>
    <col min="20" max="20" width="12.6328125" hidden="1" customWidth="1"/>
    <col min="21" max="23" width="10" hidden="1" customWidth="1"/>
    <col min="24" max="24" width="12.90625" hidden="1" customWidth="1"/>
    <col min="25" max="25" width="12.36328125" hidden="1" customWidth="1"/>
    <col min="26" max="27" width="10" hidden="1" customWidth="1"/>
    <col min="28" max="28" width="11.7265625" hidden="1" customWidth="1"/>
    <col min="29" max="29" width="13.90625" hidden="1" customWidth="1"/>
    <col min="30" max="30" width="12.36328125" hidden="1" customWidth="1"/>
    <col min="32" max="32" width="11.08984375" customWidth="1"/>
    <col min="33" max="33" width="10.36328125" customWidth="1"/>
    <col min="34" max="34" width="53.6328125" customWidth="1"/>
    <col min="35" max="35" width="33.26953125" customWidth="1"/>
    <col min="36" max="36" width="54.6328125" customWidth="1"/>
    <col min="37" max="37" width="13.26953125" customWidth="1"/>
    <col min="38" max="38" width="13.6328125" customWidth="1"/>
    <col min="39" max="39" width="61.08984375" customWidth="1"/>
    <col min="40" max="40" width="13.6328125" customWidth="1"/>
    <col min="41" max="43" width="10.36328125" customWidth="1"/>
    <col min="44" max="44" width="34" customWidth="1"/>
    <col min="45" max="45" width="52.36328125" customWidth="1"/>
    <col min="46" max="46" width="58.7265625" customWidth="1"/>
    <col min="47" max="47" width="12.26953125" customWidth="1"/>
    <col min="48" max="48" width="13" customWidth="1"/>
    <col min="49" max="49" width="50.90625" customWidth="1"/>
    <col min="50" max="50" width="13" customWidth="1"/>
    <col min="51" max="52" width="10.36328125" customWidth="1"/>
    <col min="53" max="65" width="12.36328125" customWidth="1"/>
    <col min="66" max="66" width="14" customWidth="1"/>
    <col min="67" max="67" width="13.26953125" customWidth="1"/>
    <col min="68" max="68" width="13.7265625" customWidth="1"/>
    <col min="69" max="69" width="11.7265625" customWidth="1"/>
    <col min="70" max="70" width="30.08984375" customWidth="1"/>
    <col min="71" max="71" width="28.90625" customWidth="1"/>
  </cols>
  <sheetData>
    <row r="1" spans="1:71" ht="14.25" customHeight="1">
      <c r="A1" s="308" t="s">
        <v>1</v>
      </c>
      <c r="B1" s="308"/>
    </row>
    <row r="2" spans="1:71">
      <c r="A2" s="308"/>
      <c r="B2" s="308"/>
    </row>
    <row r="3" spans="1:71">
      <c r="A3" s="308"/>
      <c r="B3" s="308"/>
      <c r="AE3" s="309" t="s">
        <v>571</v>
      </c>
      <c r="AF3" s="309"/>
      <c r="AG3" s="309"/>
      <c r="AH3" s="310" t="s">
        <v>2</v>
      </c>
      <c r="AI3" s="311"/>
      <c r="AJ3" s="311"/>
      <c r="AK3" s="311"/>
      <c r="AL3" s="311"/>
      <c r="AM3" s="311"/>
      <c r="AN3" s="312"/>
      <c r="AO3" s="309" t="s">
        <v>571</v>
      </c>
      <c r="AP3" s="309"/>
      <c r="AQ3" s="309"/>
      <c r="AR3" s="313" t="s">
        <v>2</v>
      </c>
      <c r="AS3" s="313"/>
      <c r="AT3" s="313"/>
      <c r="AU3" s="313"/>
      <c r="AV3" s="313"/>
      <c r="AW3" s="313"/>
      <c r="AX3" s="63"/>
      <c r="AY3" s="309" t="s">
        <v>571</v>
      </c>
      <c r="AZ3" s="309"/>
      <c r="BA3" s="309"/>
      <c r="BB3" s="313" t="s">
        <v>2</v>
      </c>
      <c r="BC3" s="313"/>
      <c r="BD3" s="313"/>
      <c r="BE3" s="313"/>
      <c r="BF3" s="313"/>
      <c r="BG3" s="313"/>
      <c r="BH3" s="309" t="s">
        <v>571</v>
      </c>
      <c r="BI3" s="309"/>
      <c r="BJ3" s="309"/>
      <c r="BK3" s="313" t="s">
        <v>2</v>
      </c>
      <c r="BL3" s="313"/>
      <c r="BM3" s="313"/>
      <c r="BN3" s="313"/>
      <c r="BO3" s="313"/>
      <c r="BP3" s="313"/>
    </row>
    <row r="4" spans="1:71" ht="15" customHeight="1" thickBot="1">
      <c r="A4" s="29"/>
      <c r="B4" s="30"/>
      <c r="C4" s="30"/>
      <c r="D4" s="30"/>
      <c r="E4" s="31"/>
      <c r="F4" s="31"/>
      <c r="G4" s="32"/>
      <c r="H4" s="33"/>
      <c r="I4" s="31"/>
      <c r="J4" s="31"/>
      <c r="K4" s="31"/>
      <c r="L4" s="31"/>
      <c r="M4" s="31"/>
      <c r="N4" s="31"/>
      <c r="O4" s="31"/>
      <c r="P4" s="314" t="s">
        <v>571</v>
      </c>
      <c r="Q4" s="316"/>
      <c r="R4" s="315"/>
      <c r="S4" s="314" t="s">
        <v>2</v>
      </c>
      <c r="T4" s="315"/>
      <c r="U4" s="314" t="s">
        <v>571</v>
      </c>
      <c r="V4" s="316"/>
      <c r="W4" s="315"/>
      <c r="X4" s="314" t="s">
        <v>2</v>
      </c>
      <c r="Y4" s="315"/>
      <c r="Z4" s="314" t="s">
        <v>571</v>
      </c>
      <c r="AA4" s="316"/>
      <c r="AB4" s="315"/>
      <c r="AC4" s="314" t="s">
        <v>2</v>
      </c>
      <c r="AD4" s="315"/>
      <c r="AE4" s="309"/>
      <c r="AF4" s="309"/>
      <c r="AG4" s="309"/>
      <c r="AH4" s="310" t="s">
        <v>3</v>
      </c>
      <c r="AI4" s="311"/>
      <c r="AJ4" s="311"/>
      <c r="AK4" s="313" t="s">
        <v>4</v>
      </c>
      <c r="AL4" s="313"/>
      <c r="AM4" s="313"/>
      <c r="AN4" s="313"/>
      <c r="AO4" s="309"/>
      <c r="AP4" s="309"/>
      <c r="AQ4" s="309"/>
      <c r="AR4" s="313" t="s">
        <v>3</v>
      </c>
      <c r="AS4" s="313"/>
      <c r="AT4" s="313"/>
      <c r="AU4" s="313" t="s">
        <v>4</v>
      </c>
      <c r="AV4" s="313"/>
      <c r="AW4" s="313"/>
      <c r="AX4" s="63"/>
      <c r="AY4" s="309"/>
      <c r="AZ4" s="309"/>
      <c r="BA4" s="309"/>
      <c r="BB4" s="313" t="s">
        <v>3</v>
      </c>
      <c r="BC4" s="313"/>
      <c r="BD4" s="313"/>
      <c r="BE4" s="313" t="s">
        <v>4</v>
      </c>
      <c r="BF4" s="313"/>
      <c r="BG4" s="313"/>
      <c r="BH4" s="309"/>
      <c r="BI4" s="309"/>
      <c r="BJ4" s="309"/>
      <c r="BK4" s="313" t="s">
        <v>3</v>
      </c>
      <c r="BL4" s="313"/>
      <c r="BM4" s="313"/>
      <c r="BN4" s="313" t="s">
        <v>4</v>
      </c>
      <c r="BO4" s="313"/>
      <c r="BP4" s="313"/>
      <c r="BQ4" s="34"/>
      <c r="BR4" s="34"/>
    </row>
    <row r="5" spans="1:71" ht="50">
      <c r="A5" s="53" t="s">
        <v>5</v>
      </c>
      <c r="B5" s="35" t="s">
        <v>6</v>
      </c>
      <c r="C5" s="35" t="s">
        <v>7</v>
      </c>
      <c r="D5" s="35" t="s">
        <v>529</v>
      </c>
      <c r="E5" s="36" t="s">
        <v>91</v>
      </c>
      <c r="F5" s="36" t="s">
        <v>9</v>
      </c>
      <c r="G5" s="36" t="s">
        <v>10</v>
      </c>
      <c r="H5" s="36" t="s">
        <v>11</v>
      </c>
      <c r="I5" s="36" t="s">
        <v>12</v>
      </c>
      <c r="J5" s="36" t="s">
        <v>13</v>
      </c>
      <c r="K5" s="36" t="s">
        <v>14</v>
      </c>
      <c r="L5" s="36" t="s">
        <v>15</v>
      </c>
      <c r="M5" s="36" t="s">
        <v>16</v>
      </c>
      <c r="N5" s="36" t="s">
        <v>17</v>
      </c>
      <c r="O5" s="36" t="s">
        <v>18</v>
      </c>
      <c r="P5" s="37" t="s">
        <v>19</v>
      </c>
      <c r="Q5" s="37" t="s">
        <v>20</v>
      </c>
      <c r="R5" s="37" t="s">
        <v>21</v>
      </c>
      <c r="S5" s="37" t="s">
        <v>22</v>
      </c>
      <c r="T5" s="37" t="s">
        <v>23</v>
      </c>
      <c r="U5" s="37" t="s">
        <v>24</v>
      </c>
      <c r="V5" s="37" t="s">
        <v>25</v>
      </c>
      <c r="W5" s="37" t="s">
        <v>26</v>
      </c>
      <c r="X5" s="37" t="s">
        <v>27</v>
      </c>
      <c r="Y5" s="37" t="s">
        <v>28</v>
      </c>
      <c r="Z5" s="37" t="s">
        <v>29</v>
      </c>
      <c r="AA5" s="37" t="s">
        <v>30</v>
      </c>
      <c r="AB5" s="37" t="s">
        <v>31</v>
      </c>
      <c r="AC5" s="37" t="s">
        <v>32</v>
      </c>
      <c r="AD5" s="37" t="s">
        <v>33</v>
      </c>
      <c r="AE5" s="37" t="s">
        <v>19</v>
      </c>
      <c r="AF5" s="37" t="s">
        <v>20</v>
      </c>
      <c r="AG5" s="38" t="s">
        <v>34</v>
      </c>
      <c r="AH5" s="37" t="s">
        <v>19</v>
      </c>
      <c r="AI5" s="37" t="s">
        <v>20</v>
      </c>
      <c r="AJ5" s="38" t="s">
        <v>34</v>
      </c>
      <c r="AK5" s="37" t="s">
        <v>22</v>
      </c>
      <c r="AL5" s="39" t="s">
        <v>23</v>
      </c>
      <c r="AM5" s="8" t="s">
        <v>35</v>
      </c>
      <c r="AN5" s="8" t="s">
        <v>36</v>
      </c>
      <c r="AO5" s="38" t="s">
        <v>24</v>
      </c>
      <c r="AP5" s="38" t="s">
        <v>25</v>
      </c>
      <c r="AQ5" s="38" t="s">
        <v>26</v>
      </c>
      <c r="AR5" s="38" t="s">
        <v>24</v>
      </c>
      <c r="AS5" s="38" t="s">
        <v>25</v>
      </c>
      <c r="AT5" s="38" t="s">
        <v>26</v>
      </c>
      <c r="AU5" s="37" t="s">
        <v>27</v>
      </c>
      <c r="AV5" s="39" t="s">
        <v>28</v>
      </c>
      <c r="AW5" s="8" t="s">
        <v>37</v>
      </c>
      <c r="AX5" s="8" t="s">
        <v>36</v>
      </c>
      <c r="AY5" s="38" t="s">
        <v>29</v>
      </c>
      <c r="AZ5" s="38" t="s">
        <v>30</v>
      </c>
      <c r="BA5" s="38" t="s">
        <v>31</v>
      </c>
      <c r="BB5" s="38" t="s">
        <v>29</v>
      </c>
      <c r="BC5" s="38" t="s">
        <v>30</v>
      </c>
      <c r="BD5" s="38" t="s">
        <v>31</v>
      </c>
      <c r="BE5" s="37" t="s">
        <v>38</v>
      </c>
      <c r="BF5" s="39" t="s">
        <v>33</v>
      </c>
      <c r="BG5" s="8" t="s">
        <v>39</v>
      </c>
      <c r="BH5" s="39" t="s">
        <v>40</v>
      </c>
      <c r="BI5" s="39" t="s">
        <v>41</v>
      </c>
      <c r="BJ5" s="39" t="s">
        <v>42</v>
      </c>
      <c r="BK5" s="39" t="s">
        <v>40</v>
      </c>
      <c r="BL5" s="39" t="s">
        <v>41</v>
      </c>
      <c r="BM5" s="39" t="s">
        <v>42</v>
      </c>
      <c r="BN5" s="37" t="s">
        <v>43</v>
      </c>
      <c r="BO5" s="39" t="s">
        <v>44</v>
      </c>
      <c r="BP5" s="40" t="s">
        <v>46</v>
      </c>
      <c r="BQ5" s="40" t="s">
        <v>47</v>
      </c>
      <c r="BR5" s="41" t="s">
        <v>93</v>
      </c>
      <c r="BS5" s="12" t="s">
        <v>48</v>
      </c>
    </row>
    <row r="6" spans="1:71" ht="163.5" customHeight="1">
      <c r="A6" s="204" t="s">
        <v>94</v>
      </c>
      <c r="B6" s="204" t="s">
        <v>95</v>
      </c>
      <c r="C6" s="204" t="s">
        <v>158</v>
      </c>
      <c r="D6" s="205" t="s">
        <v>78</v>
      </c>
      <c r="E6" s="204" t="s">
        <v>311</v>
      </c>
      <c r="F6" s="205" t="s">
        <v>312</v>
      </c>
      <c r="G6" s="205" t="s">
        <v>313</v>
      </c>
      <c r="H6" s="204" t="s">
        <v>530</v>
      </c>
      <c r="I6" s="204" t="s">
        <v>56</v>
      </c>
      <c r="J6" s="204" t="s">
        <v>83</v>
      </c>
      <c r="K6" s="206" t="s">
        <v>84</v>
      </c>
      <c r="L6" s="207">
        <v>1</v>
      </c>
      <c r="M6" s="204" t="s">
        <v>72</v>
      </c>
      <c r="N6" s="204" t="s">
        <v>60</v>
      </c>
      <c r="O6" s="205" t="s">
        <v>531</v>
      </c>
      <c r="P6" s="208">
        <v>0</v>
      </c>
      <c r="Q6" s="208">
        <v>0.09</v>
      </c>
      <c r="R6" s="208">
        <v>0.09</v>
      </c>
      <c r="S6" s="208">
        <f>SUM(P6:R6)</f>
        <v>0.18</v>
      </c>
      <c r="T6" s="208">
        <v>0.18</v>
      </c>
      <c r="U6" s="208">
        <v>0.09</v>
      </c>
      <c r="V6" s="208">
        <v>0.09</v>
      </c>
      <c r="W6" s="208">
        <v>0.09</v>
      </c>
      <c r="X6" s="208">
        <f>SUM(U6:W6)</f>
        <v>0.27</v>
      </c>
      <c r="Y6" s="208">
        <v>0.27</v>
      </c>
      <c r="Z6" s="208">
        <v>0.09</v>
      </c>
      <c r="AA6" s="208">
        <v>0.09</v>
      </c>
      <c r="AB6" s="208">
        <v>0.09</v>
      </c>
      <c r="AC6" s="208">
        <f>SUM(Z6:AB6)</f>
        <v>0.27</v>
      </c>
      <c r="AD6" s="208">
        <v>0.27</v>
      </c>
      <c r="AE6" s="209">
        <v>8.3299999999999999E-2</v>
      </c>
      <c r="AF6" s="209">
        <v>8.3299999999999999E-2</v>
      </c>
      <c r="AG6" s="209">
        <v>8.3299999999999999E-2</v>
      </c>
      <c r="AH6" s="210" t="s">
        <v>314</v>
      </c>
      <c r="AI6" s="211" t="s">
        <v>315</v>
      </c>
      <c r="AJ6" s="212" t="s">
        <v>316</v>
      </c>
      <c r="AK6" s="213">
        <f>AE6+AF6+AG6</f>
        <v>0.24990000000000001</v>
      </c>
      <c r="AL6" s="213">
        <f>AK6</f>
        <v>0.24990000000000001</v>
      </c>
      <c r="AM6" s="214" t="s">
        <v>317</v>
      </c>
      <c r="AN6" s="215" t="s">
        <v>318</v>
      </c>
      <c r="AO6" s="216">
        <v>8.3299999999999999E-2</v>
      </c>
      <c r="AP6" s="209">
        <v>8.3299999999999999E-2</v>
      </c>
      <c r="AQ6" s="209">
        <v>8.3299999999999999E-2</v>
      </c>
      <c r="AR6" s="217" t="s">
        <v>414</v>
      </c>
      <c r="AS6" s="218" t="s">
        <v>432</v>
      </c>
      <c r="AT6" s="218" t="s">
        <v>505</v>
      </c>
      <c r="AU6" s="208">
        <f>SUM(AO6:AQ6)</f>
        <v>0.24990000000000001</v>
      </c>
      <c r="AV6" s="208">
        <f>AU6</f>
        <v>0.24990000000000001</v>
      </c>
      <c r="AW6" s="186" t="s">
        <v>507</v>
      </c>
      <c r="AX6" s="219" t="s">
        <v>106</v>
      </c>
      <c r="AY6" s="209">
        <v>8.3299999999999999E-2</v>
      </c>
      <c r="AZ6" s="209">
        <v>8.3299999999999999E-2</v>
      </c>
      <c r="BA6" s="209">
        <v>8.3299999999999999E-2</v>
      </c>
      <c r="BB6" s="208"/>
      <c r="BC6" s="208"/>
      <c r="BD6" s="208"/>
      <c r="BE6" s="208">
        <f>SUM(AY6:BA6)</f>
        <v>0.24990000000000001</v>
      </c>
      <c r="BF6" s="208">
        <f>BE6</f>
        <v>0.24990000000000001</v>
      </c>
      <c r="BG6" s="208"/>
      <c r="BH6" s="209">
        <v>8.3299999999999999E-2</v>
      </c>
      <c r="BI6" s="209">
        <v>8.3299999999999999E-2</v>
      </c>
      <c r="BJ6" s="209">
        <v>8.3299999999999999E-2</v>
      </c>
      <c r="BK6" s="208"/>
      <c r="BL6" s="208"/>
      <c r="BM6" s="208"/>
      <c r="BN6" s="208">
        <f>SUM(BH6:BJ6)</f>
        <v>0.24990000000000001</v>
      </c>
      <c r="BO6" s="220">
        <f>BN6</f>
        <v>0.24990000000000001</v>
      </c>
      <c r="BP6" s="208">
        <f>BN6+BE6+AU6+AK6</f>
        <v>0.99960000000000004</v>
      </c>
      <c r="BQ6" s="208">
        <f>BO6+BF6+AV6+AL6</f>
        <v>0.99960000000000004</v>
      </c>
      <c r="BR6" s="221"/>
      <c r="BS6" s="222"/>
    </row>
    <row r="7" spans="1:71" ht="141.75" customHeight="1">
      <c r="A7" s="204" t="s">
        <v>94</v>
      </c>
      <c r="B7" s="204" t="s">
        <v>95</v>
      </c>
      <c r="C7" s="204" t="s">
        <v>158</v>
      </c>
      <c r="D7" s="205" t="s">
        <v>319</v>
      </c>
      <c r="E7" s="204" t="s">
        <v>532</v>
      </c>
      <c r="F7" s="205" t="s">
        <v>321</v>
      </c>
      <c r="G7" s="204" t="s">
        <v>533</v>
      </c>
      <c r="H7" s="205" t="s">
        <v>322</v>
      </c>
      <c r="I7" s="204" t="s">
        <v>56</v>
      </c>
      <c r="J7" s="204" t="s">
        <v>83</v>
      </c>
      <c r="K7" s="205" t="s">
        <v>84</v>
      </c>
      <c r="L7" s="208">
        <v>1</v>
      </c>
      <c r="M7" s="223" t="s">
        <v>72</v>
      </c>
      <c r="N7" s="223" t="s">
        <v>60</v>
      </c>
      <c r="O7" s="205" t="s">
        <v>531</v>
      </c>
      <c r="P7" s="208">
        <v>0</v>
      </c>
      <c r="Q7" s="208">
        <v>0.09</v>
      </c>
      <c r="R7" s="208">
        <v>0.09</v>
      </c>
      <c r="S7" s="208">
        <f>SUM(P7:R7)</f>
        <v>0.18</v>
      </c>
      <c r="T7" s="208">
        <v>0.18</v>
      </c>
      <c r="U7" s="208">
        <v>0.09</v>
      </c>
      <c r="V7" s="208">
        <v>0.09</v>
      </c>
      <c r="W7" s="208">
        <v>0.09</v>
      </c>
      <c r="X7" s="208">
        <f>SUM(U7:W7)</f>
        <v>0.27</v>
      </c>
      <c r="Y7" s="208">
        <v>0.27</v>
      </c>
      <c r="Z7" s="208">
        <v>0.09</v>
      </c>
      <c r="AA7" s="208">
        <v>0.09</v>
      </c>
      <c r="AB7" s="208">
        <v>0.09</v>
      </c>
      <c r="AC7" s="208">
        <f>SUM(Z7:AB7)</f>
        <v>0.27</v>
      </c>
      <c r="AD7" s="208">
        <v>0.27</v>
      </c>
      <c r="AE7" s="209">
        <v>8.3299999999999999E-2</v>
      </c>
      <c r="AF7" s="209">
        <v>8.3299999999999999E-2</v>
      </c>
      <c r="AG7" s="209">
        <v>8.3299999999999999E-2</v>
      </c>
      <c r="AH7" s="210" t="s">
        <v>323</v>
      </c>
      <c r="AI7" s="210" t="s">
        <v>324</v>
      </c>
      <c r="AJ7" s="212" t="s">
        <v>534</v>
      </c>
      <c r="AK7" s="213">
        <f>SUM(AE7:AG7)</f>
        <v>0.24990000000000001</v>
      </c>
      <c r="AL7" s="213">
        <f>AK7</f>
        <v>0.24990000000000001</v>
      </c>
      <c r="AM7" s="224" t="s">
        <v>325</v>
      </c>
      <c r="AN7" s="225" t="s">
        <v>326</v>
      </c>
      <c r="AO7" s="216">
        <v>8.3299999999999999E-2</v>
      </c>
      <c r="AP7" s="209">
        <v>8.3299999999999999E-2</v>
      </c>
      <c r="AQ7" s="209">
        <v>8.3299999999999999E-2</v>
      </c>
      <c r="AR7" s="217" t="s">
        <v>415</v>
      </c>
      <c r="AS7" s="218" t="s">
        <v>433</v>
      </c>
      <c r="AT7" s="218" t="s">
        <v>506</v>
      </c>
      <c r="AU7" s="208">
        <f>SUM(AO7:AQ7)</f>
        <v>0.24990000000000001</v>
      </c>
      <c r="AV7" s="208">
        <f>AU7</f>
        <v>0.24990000000000001</v>
      </c>
      <c r="AW7" s="186" t="s">
        <v>508</v>
      </c>
      <c r="AX7" s="219" t="s">
        <v>112</v>
      </c>
      <c r="AY7" s="209">
        <v>8.3299999999999999E-2</v>
      </c>
      <c r="AZ7" s="209">
        <v>8.3299999999999999E-2</v>
      </c>
      <c r="BA7" s="209">
        <v>8.3299999999999999E-2</v>
      </c>
      <c r="BB7" s="208"/>
      <c r="BC7" s="208"/>
      <c r="BD7" s="208"/>
      <c r="BE7" s="208">
        <f>SUM(AY7:BA7)</f>
        <v>0.24990000000000001</v>
      </c>
      <c r="BF7" s="208">
        <f>BE7</f>
        <v>0.24990000000000001</v>
      </c>
      <c r="BG7" s="208"/>
      <c r="BH7" s="209">
        <v>8.3299999999999999E-2</v>
      </c>
      <c r="BI7" s="209">
        <v>8.3299999999999999E-2</v>
      </c>
      <c r="BJ7" s="209">
        <v>8.3299999999999999E-2</v>
      </c>
      <c r="BK7" s="208"/>
      <c r="BL7" s="208"/>
      <c r="BM7" s="208"/>
      <c r="BN7" s="208">
        <f>SUM(BH7:BJ7)</f>
        <v>0.24990000000000001</v>
      </c>
      <c r="BO7" s="220">
        <f>BN7</f>
        <v>0.24990000000000001</v>
      </c>
      <c r="BP7" s="208">
        <f>BN7+BE7+AU7+AK7</f>
        <v>0.99960000000000004</v>
      </c>
      <c r="BQ7" s="208">
        <f>BO7+BF7+AV7+AL7</f>
        <v>0.99960000000000004</v>
      </c>
      <c r="BR7" s="221"/>
      <c r="BS7" s="226"/>
    </row>
    <row r="8" spans="1:71" s="5" customFormat="1" ht="140.25" customHeight="1">
      <c r="A8" s="204" t="s">
        <v>121</v>
      </c>
      <c r="B8" s="204" t="s">
        <v>122</v>
      </c>
      <c r="C8" s="204" t="s">
        <v>123</v>
      </c>
      <c r="D8" s="205" t="s">
        <v>78</v>
      </c>
      <c r="E8" s="205" t="s">
        <v>327</v>
      </c>
      <c r="F8" s="205" t="s">
        <v>328</v>
      </c>
      <c r="G8" s="205" t="s">
        <v>329</v>
      </c>
      <c r="H8" s="205" t="s">
        <v>322</v>
      </c>
      <c r="I8" s="204" t="s">
        <v>56</v>
      </c>
      <c r="J8" s="204" t="s">
        <v>83</v>
      </c>
      <c r="K8" s="205" t="s">
        <v>84</v>
      </c>
      <c r="L8" s="227">
        <v>1</v>
      </c>
      <c r="M8" s="205" t="s">
        <v>59</v>
      </c>
      <c r="N8" s="205" t="s">
        <v>60</v>
      </c>
      <c r="O8" s="205" t="s">
        <v>531</v>
      </c>
      <c r="P8" s="228">
        <v>0</v>
      </c>
      <c r="Q8" s="228">
        <v>0</v>
      </c>
      <c r="R8" s="228">
        <v>0</v>
      </c>
      <c r="S8" s="228">
        <f>SUM(P8:R8)</f>
        <v>0</v>
      </c>
      <c r="T8" s="228"/>
      <c r="U8" s="228">
        <v>0.11</v>
      </c>
      <c r="V8" s="228">
        <v>0.11</v>
      </c>
      <c r="W8" s="228">
        <v>0.11</v>
      </c>
      <c r="X8" s="228">
        <f>SUM(U8:W8)</f>
        <v>0.33</v>
      </c>
      <c r="Y8" s="228">
        <v>0.33</v>
      </c>
      <c r="Z8" s="228">
        <v>0.11</v>
      </c>
      <c r="AA8" s="228">
        <v>0.11</v>
      </c>
      <c r="AB8" s="228">
        <v>0.11</v>
      </c>
      <c r="AC8" s="228">
        <f>SUM(Z8:AB8)</f>
        <v>0.33</v>
      </c>
      <c r="AD8" s="228">
        <v>0.33</v>
      </c>
      <c r="AE8" s="229">
        <v>0</v>
      </c>
      <c r="AF8" s="229">
        <v>0.1</v>
      </c>
      <c r="AG8" s="229">
        <v>0.09</v>
      </c>
      <c r="AH8" s="207" t="s">
        <v>330</v>
      </c>
      <c r="AI8" s="230" t="s">
        <v>331</v>
      </c>
      <c r="AJ8" s="231" t="s">
        <v>332</v>
      </c>
      <c r="AK8" s="232">
        <f>SUM(AE8:AG8)</f>
        <v>0.19</v>
      </c>
      <c r="AL8" s="233">
        <f>AK8</f>
        <v>0.19</v>
      </c>
      <c r="AM8" s="234" t="s">
        <v>333</v>
      </c>
      <c r="AN8" s="235" t="s">
        <v>318</v>
      </c>
      <c r="AO8" s="236">
        <v>0.09</v>
      </c>
      <c r="AP8" s="208">
        <v>0.09</v>
      </c>
      <c r="AQ8" s="208">
        <v>0.09</v>
      </c>
      <c r="AR8" s="217" t="s">
        <v>416</v>
      </c>
      <c r="AS8" s="218" t="s">
        <v>433</v>
      </c>
      <c r="AT8" s="218" t="s">
        <v>506</v>
      </c>
      <c r="AU8" s="237">
        <f>SUM(AO8:AQ8)</f>
        <v>0.27</v>
      </c>
      <c r="AV8" s="237"/>
      <c r="AW8" s="186" t="s">
        <v>509</v>
      </c>
      <c r="AX8" s="219" t="s">
        <v>120</v>
      </c>
      <c r="AY8" s="208">
        <v>0.09</v>
      </c>
      <c r="AZ8" s="208">
        <v>0.09</v>
      </c>
      <c r="BA8" s="208">
        <v>0.09</v>
      </c>
      <c r="BB8" s="208"/>
      <c r="BC8" s="237"/>
      <c r="BD8" s="237"/>
      <c r="BE8" s="237">
        <f>SUM(AY8:BA8)</f>
        <v>0.27</v>
      </c>
      <c r="BF8" s="237">
        <f>BE8</f>
        <v>0.27</v>
      </c>
      <c r="BG8" s="237"/>
      <c r="BH8" s="208">
        <v>0.09</v>
      </c>
      <c r="BI8" s="208">
        <v>0.09</v>
      </c>
      <c r="BJ8" s="208">
        <v>0.09</v>
      </c>
      <c r="BK8" s="237"/>
      <c r="BL8" s="237"/>
      <c r="BM8" s="237"/>
      <c r="BN8" s="237">
        <f>SUM(BH8:BJ8)</f>
        <v>0.27</v>
      </c>
      <c r="BO8" s="237">
        <f>BN8</f>
        <v>0.27</v>
      </c>
      <c r="BP8" s="228">
        <f>BN8+BE8+AU8+AK8</f>
        <v>1</v>
      </c>
      <c r="BQ8" s="228">
        <f>BP8</f>
        <v>1</v>
      </c>
      <c r="BR8" s="221"/>
      <c r="BS8" s="238"/>
    </row>
    <row r="9" spans="1:71" ht="16">
      <c r="A9" s="25"/>
      <c r="B9" s="25"/>
      <c r="C9" s="25"/>
      <c r="D9" s="25"/>
      <c r="E9" s="25"/>
      <c r="F9" s="26"/>
      <c r="G9" s="26"/>
      <c r="H9" s="25"/>
      <c r="I9" s="49"/>
      <c r="J9" s="25"/>
      <c r="K9" s="25"/>
      <c r="L9" s="25"/>
      <c r="M9" s="25"/>
      <c r="N9" s="25" t="s">
        <v>334</v>
      </c>
      <c r="O9" s="25"/>
      <c r="AM9" s="58" t="s">
        <v>247</v>
      </c>
      <c r="AS9" s="5"/>
    </row>
    <row r="10" spans="1:71">
      <c r="A10" s="25"/>
      <c r="B10" s="25"/>
      <c r="C10" s="25"/>
      <c r="D10" s="25"/>
      <c r="E10" s="25"/>
      <c r="F10" s="26"/>
      <c r="G10" s="26"/>
      <c r="H10" s="25"/>
      <c r="I10" s="25"/>
      <c r="J10" s="25"/>
      <c r="K10" s="25"/>
      <c r="L10" s="27"/>
      <c r="M10" s="25"/>
      <c r="N10" s="25"/>
      <c r="O10" s="25"/>
    </row>
  </sheetData>
  <mergeCells count="23">
    <mergeCell ref="AY3:BA4"/>
    <mergeCell ref="BB3:BG3"/>
    <mergeCell ref="BH3:BJ4"/>
    <mergeCell ref="BK3:BP3"/>
    <mergeCell ref="BB4:BD4"/>
    <mergeCell ref="BE4:BG4"/>
    <mergeCell ref="BK4:BM4"/>
    <mergeCell ref="BN4:BP4"/>
    <mergeCell ref="A1:B3"/>
    <mergeCell ref="AE3:AG4"/>
    <mergeCell ref="AH3:AN3"/>
    <mergeCell ref="AO3:AQ4"/>
    <mergeCell ref="AR3:AW3"/>
    <mergeCell ref="AH4:AJ4"/>
    <mergeCell ref="AK4:AN4"/>
    <mergeCell ref="AR4:AT4"/>
    <mergeCell ref="AU4:AW4"/>
    <mergeCell ref="AC4:AD4"/>
    <mergeCell ref="P4:R4"/>
    <mergeCell ref="S4:T4"/>
    <mergeCell ref="U4:W4"/>
    <mergeCell ref="X4:Y4"/>
    <mergeCell ref="Z4:AB4"/>
  </mergeCells>
  <hyperlinks>
    <hyperlink ref="AN6" r:id="rId1" xr:uid="{2E1C8254-AF71-47FD-9B69-58ED370F1BA9}"/>
    <hyperlink ref="AN8" r:id="rId2" xr:uid="{83946B8E-0669-433E-B444-4A87878B4B8B}"/>
    <hyperlink ref="AN7" r:id="rId3" display="https://365and.sharepoint.com/:x:/r/sites/PL-PLANEACION/_layouts/15/Doc.aspx?sourcedoc=%7B8D151567-016B-4E22-9A5A-F40307B5F9D5%7D&amp;file=Reporte%20al%20Plan%20de%20Accio%CC%81n%20Modelo%20de%20Negocio%20AND%20-%20I%20trimestre%202026.xlsx&amp;action=default&amp;mobileredirect=true" xr:uid="{0730CA9A-33FF-4670-9241-935958803EA6}"/>
    <hyperlink ref="AX6" r:id="rId4" display="https://365and.sharepoint.com/:f:/r/sites/PL-PLANEACION/Documentos compartidos/Planeaci%C3%B3n/2026/Instrumentos de planeaci%C3%B3n (formulaci%C3%B3n y seguimiento)/Plan de Acci%C3%B3n Institucional - PAI MIPG/Seguimiento/Trimestre II/Soportes/SSS/Fila 6?csf=1&amp;web=1&amp;e=5A4yaf" xr:uid="{921CCED0-5818-46C4-AE6F-C6388FAAA963}"/>
    <hyperlink ref="AX7" r:id="rId5" display="https://365and.sharepoint.com/:f:/r/sites/PL-PLANEACION/Documentos compartidos/Planeaci%C3%B3n/2026/Instrumentos de planeaci%C3%B3n (formulaci%C3%B3n y seguimiento)/Plan de Acci%C3%B3n Institucional - PAI MIPG/Seguimiento/Trimestre II/Soportes/SSS/Fila 7?csf=1&amp;web=1&amp;e=KszwML" xr:uid="{85F7CDCC-6FF0-43B9-8F35-8CCDBEC7058B}"/>
    <hyperlink ref="AX8" r:id="rId6" display="https://365and.sharepoint.com/:f:/r/sites/PL-PLANEACION/Documentos compartidos/Planeaci%C3%B3n/2026/Instrumentos de planeaci%C3%B3n (formulaci%C3%B3n y seguimiento)/Plan de Acci%C3%B3n Institucional - PAI MIPG/Seguimiento/Trimestre II/Soportes/SSS/Fila 8?csf=1&amp;web=1&amp;e=jXnJah" xr:uid="{CE3EC234-18CE-49E2-8ADA-C15B7C1A5B22}"/>
  </hyperlinks>
  <pageMargins left="0.7" right="0.7" top="0.75" bottom="0.75" header="0.3" footer="0.3"/>
  <pageSetup orientation="portrait" r:id="rId7"/>
  <drawing r:id="rId8"/>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9B5BE-022F-41D6-86F3-0D469F97AB39}">
  <dimension ref="A1:H38"/>
  <sheetViews>
    <sheetView workbookViewId="0">
      <selection activeCell="C16" sqref="C16"/>
    </sheetView>
  </sheetViews>
  <sheetFormatPr baseColWidth="10" defaultColWidth="10" defaultRowHeight="14.5"/>
  <cols>
    <col min="1" max="1" width="3" bestFit="1" customWidth="1"/>
    <col min="3" max="3" width="47.6328125" customWidth="1"/>
    <col min="4" max="4" width="87.36328125" customWidth="1"/>
    <col min="5" max="5" width="71.08984375" customWidth="1"/>
  </cols>
  <sheetData>
    <row r="1" spans="1:8" ht="24">
      <c r="A1" s="42" t="s">
        <v>335</v>
      </c>
      <c r="B1" s="42" t="s">
        <v>336</v>
      </c>
      <c r="C1" s="42" t="s">
        <v>337</v>
      </c>
      <c r="D1" s="42" t="s">
        <v>338</v>
      </c>
      <c r="E1" s="42" t="s">
        <v>339</v>
      </c>
      <c r="F1" s="43" t="s">
        <v>340</v>
      </c>
      <c r="G1" s="42" t="s">
        <v>341</v>
      </c>
      <c r="H1" s="42" t="s">
        <v>342</v>
      </c>
    </row>
    <row r="2" spans="1:8">
      <c r="A2" s="44">
        <v>1</v>
      </c>
      <c r="B2" s="15" t="s">
        <v>343</v>
      </c>
      <c r="C2" s="18" t="s">
        <v>327</v>
      </c>
      <c r="D2" s="15" t="s">
        <v>329</v>
      </c>
      <c r="E2" s="18" t="s">
        <v>344</v>
      </c>
      <c r="F2" s="18" t="s">
        <v>84</v>
      </c>
      <c r="G2" s="45">
        <v>1</v>
      </c>
      <c r="H2" s="18" t="s">
        <v>83</v>
      </c>
    </row>
    <row r="3" spans="1:8">
      <c r="A3" s="44">
        <v>2</v>
      </c>
      <c r="B3" s="16" t="s">
        <v>345</v>
      </c>
      <c r="C3" s="14" t="s">
        <v>159</v>
      </c>
      <c r="D3" s="16" t="s">
        <v>346</v>
      </c>
      <c r="E3" s="14" t="s">
        <v>347</v>
      </c>
      <c r="F3" s="14" t="s">
        <v>58</v>
      </c>
      <c r="G3" s="24">
        <v>1</v>
      </c>
      <c r="H3" s="21" t="s">
        <v>348</v>
      </c>
    </row>
    <row r="4" spans="1:8">
      <c r="A4" s="44">
        <v>3</v>
      </c>
      <c r="B4" s="16" t="s">
        <v>349</v>
      </c>
      <c r="C4" s="14" t="s">
        <v>159</v>
      </c>
      <c r="D4" s="16" t="s">
        <v>161</v>
      </c>
      <c r="E4" s="14" t="s">
        <v>350</v>
      </c>
      <c r="F4" s="14" t="s">
        <v>84</v>
      </c>
      <c r="G4" s="17">
        <v>1</v>
      </c>
      <c r="H4" s="14" t="s">
        <v>56</v>
      </c>
    </row>
    <row r="5" spans="1:8">
      <c r="A5" s="44">
        <v>4</v>
      </c>
      <c r="B5" s="15" t="s">
        <v>351</v>
      </c>
      <c r="C5" s="21" t="s">
        <v>175</v>
      </c>
      <c r="D5" s="15" t="s">
        <v>352</v>
      </c>
      <c r="E5" s="14" t="s">
        <v>350</v>
      </c>
      <c r="F5" s="14" t="s">
        <v>84</v>
      </c>
      <c r="G5" s="46">
        <v>1</v>
      </c>
      <c r="H5" s="14" t="s">
        <v>83</v>
      </c>
    </row>
    <row r="6" spans="1:8">
      <c r="A6" s="44">
        <v>5</v>
      </c>
      <c r="B6" s="15" t="s">
        <v>353</v>
      </c>
      <c r="C6" s="14" t="s">
        <v>175</v>
      </c>
      <c r="D6" s="16" t="s">
        <v>354</v>
      </c>
      <c r="E6" s="14" t="s">
        <v>355</v>
      </c>
      <c r="F6" s="14" t="s">
        <v>58</v>
      </c>
      <c r="G6" s="13">
        <v>6</v>
      </c>
      <c r="H6" s="14" t="s">
        <v>83</v>
      </c>
    </row>
    <row r="7" spans="1:8">
      <c r="A7" s="44">
        <v>6</v>
      </c>
      <c r="B7" s="15" t="s">
        <v>356</v>
      </c>
      <c r="C7" s="14" t="s">
        <v>175</v>
      </c>
      <c r="D7" s="16" t="s">
        <v>357</v>
      </c>
      <c r="E7" s="14" t="s">
        <v>358</v>
      </c>
      <c r="F7" s="14" t="s">
        <v>84</v>
      </c>
      <c r="G7" s="17">
        <v>1</v>
      </c>
      <c r="H7" s="14" t="s">
        <v>83</v>
      </c>
    </row>
    <row r="8" spans="1:8">
      <c r="A8" s="44">
        <v>7</v>
      </c>
      <c r="B8" s="15" t="s">
        <v>359</v>
      </c>
      <c r="C8" s="14" t="s">
        <v>175</v>
      </c>
      <c r="D8" s="16" t="s">
        <v>360</v>
      </c>
      <c r="E8" s="14" t="s">
        <v>361</v>
      </c>
      <c r="F8" s="14" t="s">
        <v>58</v>
      </c>
      <c r="G8" s="24">
        <v>4</v>
      </c>
      <c r="H8" s="14" t="s">
        <v>83</v>
      </c>
    </row>
    <row r="9" spans="1:8">
      <c r="A9" s="44">
        <v>8</v>
      </c>
      <c r="B9" s="18" t="s">
        <v>362</v>
      </c>
      <c r="C9" s="21" t="s">
        <v>311</v>
      </c>
      <c r="D9" s="15" t="s">
        <v>363</v>
      </c>
      <c r="E9" s="14" t="s">
        <v>364</v>
      </c>
      <c r="F9" s="14" t="s">
        <v>84</v>
      </c>
      <c r="G9" s="46">
        <v>1</v>
      </c>
      <c r="H9" s="14" t="s">
        <v>83</v>
      </c>
    </row>
    <row r="10" spans="1:8">
      <c r="A10" s="44">
        <v>9</v>
      </c>
      <c r="B10" s="14" t="s">
        <v>365</v>
      </c>
      <c r="C10" s="14" t="s">
        <v>248</v>
      </c>
      <c r="D10" s="16" t="s">
        <v>250</v>
      </c>
      <c r="E10" s="14" t="s">
        <v>350</v>
      </c>
      <c r="F10" s="14" t="s">
        <v>84</v>
      </c>
      <c r="G10" s="17">
        <v>1</v>
      </c>
      <c r="H10" s="14" t="s">
        <v>83</v>
      </c>
    </row>
    <row r="11" spans="1:8">
      <c r="A11" s="44">
        <v>10</v>
      </c>
      <c r="B11" s="14" t="s">
        <v>366</v>
      </c>
      <c r="C11" s="14" t="s">
        <v>52</v>
      </c>
      <c r="D11" s="16" t="s">
        <v>54</v>
      </c>
      <c r="E11" s="14" t="s">
        <v>367</v>
      </c>
      <c r="F11" s="14" t="s">
        <v>58</v>
      </c>
      <c r="G11" s="24">
        <v>2</v>
      </c>
      <c r="H11" s="14" t="s">
        <v>57</v>
      </c>
    </row>
    <row r="12" spans="1:8">
      <c r="A12" s="44">
        <v>11</v>
      </c>
      <c r="B12" s="14" t="s">
        <v>368</v>
      </c>
      <c r="C12" s="14" t="s">
        <v>198</v>
      </c>
      <c r="D12" s="16" t="s">
        <v>369</v>
      </c>
      <c r="E12" s="14" t="s">
        <v>350</v>
      </c>
      <c r="F12" s="14" t="s">
        <v>84</v>
      </c>
      <c r="G12" s="17">
        <v>1</v>
      </c>
      <c r="H12" s="14" t="s">
        <v>83</v>
      </c>
    </row>
    <row r="13" spans="1:8">
      <c r="A13" s="44">
        <v>12</v>
      </c>
      <c r="B13" s="18" t="s">
        <v>370</v>
      </c>
      <c r="C13" s="21" t="s">
        <v>320</v>
      </c>
      <c r="D13" s="16" t="s">
        <v>371</v>
      </c>
      <c r="E13" s="18" t="s">
        <v>322</v>
      </c>
      <c r="F13" s="18" t="s">
        <v>84</v>
      </c>
      <c r="G13" s="47">
        <v>1</v>
      </c>
      <c r="H13" s="21" t="s">
        <v>83</v>
      </c>
    </row>
    <row r="14" spans="1:8" ht="26">
      <c r="A14" s="44">
        <v>13</v>
      </c>
      <c r="B14" s="14" t="s">
        <v>372</v>
      </c>
      <c r="C14" s="14" t="s">
        <v>97</v>
      </c>
      <c r="D14" s="16" t="s">
        <v>99</v>
      </c>
      <c r="E14" s="14" t="s">
        <v>99</v>
      </c>
      <c r="F14" s="14" t="s">
        <v>58</v>
      </c>
      <c r="G14" s="18">
        <v>12</v>
      </c>
      <c r="H14" s="14" t="s">
        <v>83</v>
      </c>
    </row>
    <row r="15" spans="1:8" ht="26">
      <c r="A15" s="44">
        <v>14</v>
      </c>
      <c r="B15" s="14" t="s">
        <v>373</v>
      </c>
      <c r="C15" s="14" t="s">
        <v>97</v>
      </c>
      <c r="D15" s="15" t="s">
        <v>329</v>
      </c>
      <c r="E15" s="14" t="s">
        <v>374</v>
      </c>
      <c r="F15" s="14" t="s">
        <v>84</v>
      </c>
      <c r="G15" s="46">
        <v>1</v>
      </c>
      <c r="H15" s="14" t="s">
        <v>83</v>
      </c>
    </row>
    <row r="16" spans="1:8" ht="26">
      <c r="A16" s="44">
        <v>15</v>
      </c>
      <c r="B16" s="14" t="s">
        <v>375</v>
      </c>
      <c r="C16" s="46" t="s">
        <v>97</v>
      </c>
      <c r="D16" s="16" t="s">
        <v>376</v>
      </c>
      <c r="E16" s="18" t="s">
        <v>344</v>
      </c>
      <c r="F16" s="18" t="s">
        <v>84</v>
      </c>
      <c r="G16" s="47">
        <v>1</v>
      </c>
      <c r="H16" s="21" t="s">
        <v>83</v>
      </c>
    </row>
    <row r="17" spans="1:8" ht="26">
      <c r="A17" s="44">
        <v>16</v>
      </c>
      <c r="B17" s="14" t="s">
        <v>377</v>
      </c>
      <c r="C17" s="46" t="s">
        <v>97</v>
      </c>
      <c r="D17" s="16" t="s">
        <v>378</v>
      </c>
      <c r="E17" s="14" t="s">
        <v>361</v>
      </c>
      <c r="F17" s="14" t="s">
        <v>58</v>
      </c>
      <c r="G17" s="13">
        <v>12</v>
      </c>
      <c r="H17" s="14" t="s">
        <v>56</v>
      </c>
    </row>
    <row r="18" spans="1:8">
      <c r="A18" s="44">
        <v>17</v>
      </c>
      <c r="B18" s="14" t="s">
        <v>379</v>
      </c>
      <c r="C18" s="14" t="s">
        <v>206</v>
      </c>
      <c r="D18" s="16" t="s">
        <v>208</v>
      </c>
      <c r="E18" s="14" t="s">
        <v>344</v>
      </c>
      <c r="F18" s="14" t="s">
        <v>84</v>
      </c>
      <c r="G18" s="17">
        <v>1</v>
      </c>
      <c r="H18" s="14" t="s">
        <v>83</v>
      </c>
    </row>
    <row r="19" spans="1:8">
      <c r="A19" s="44">
        <v>18</v>
      </c>
      <c r="B19" s="14" t="s">
        <v>380</v>
      </c>
      <c r="C19" s="14" t="s">
        <v>206</v>
      </c>
      <c r="D19" s="16" t="s">
        <v>381</v>
      </c>
      <c r="E19" s="14" t="s">
        <v>350</v>
      </c>
      <c r="F19" s="14" t="s">
        <v>84</v>
      </c>
      <c r="G19" s="17">
        <v>1</v>
      </c>
      <c r="H19" s="14" t="s">
        <v>83</v>
      </c>
    </row>
    <row r="20" spans="1:8">
      <c r="A20" s="326">
        <v>19</v>
      </c>
      <c r="B20" s="14" t="s">
        <v>382</v>
      </c>
      <c r="C20" s="21" t="s">
        <v>257</v>
      </c>
      <c r="D20" s="16" t="s">
        <v>383</v>
      </c>
      <c r="E20" s="18" t="s">
        <v>322</v>
      </c>
      <c r="F20" s="18" t="s">
        <v>84</v>
      </c>
      <c r="G20" s="47">
        <v>1</v>
      </c>
      <c r="H20" s="21" t="s">
        <v>83</v>
      </c>
    </row>
    <row r="21" spans="1:8">
      <c r="A21" s="326"/>
      <c r="B21" s="14" t="s">
        <v>384</v>
      </c>
      <c r="C21" s="18" t="s">
        <v>257</v>
      </c>
      <c r="D21" s="15" t="s">
        <v>268</v>
      </c>
      <c r="E21" s="18" t="s">
        <v>350</v>
      </c>
      <c r="F21" s="18" t="s">
        <v>84</v>
      </c>
      <c r="G21" s="19">
        <v>1</v>
      </c>
      <c r="H21" s="18" t="s">
        <v>83</v>
      </c>
    </row>
    <row r="22" spans="1:8" ht="26">
      <c r="A22" s="44">
        <v>20</v>
      </c>
      <c r="B22" s="14" t="s">
        <v>385</v>
      </c>
      <c r="C22" s="18" t="s">
        <v>257</v>
      </c>
      <c r="D22" s="15" t="s">
        <v>386</v>
      </c>
      <c r="E22" s="18" t="s">
        <v>350</v>
      </c>
      <c r="F22" s="18" t="s">
        <v>84</v>
      </c>
      <c r="G22" s="19">
        <v>1</v>
      </c>
      <c r="H22" s="18" t="s">
        <v>83</v>
      </c>
    </row>
    <row r="23" spans="1:8">
      <c r="A23" s="44">
        <v>21</v>
      </c>
      <c r="B23" s="14" t="s">
        <v>387</v>
      </c>
      <c r="C23" s="14" t="s">
        <v>257</v>
      </c>
      <c r="D23" s="16" t="s">
        <v>307</v>
      </c>
      <c r="E23" s="14" t="s">
        <v>350</v>
      </c>
      <c r="F23" s="14" t="s">
        <v>84</v>
      </c>
      <c r="G23" s="17">
        <v>1</v>
      </c>
      <c r="H23" s="14" t="s">
        <v>83</v>
      </c>
    </row>
    <row r="24" spans="1:8">
      <c r="A24" s="44">
        <v>22</v>
      </c>
      <c r="B24" s="14" t="s">
        <v>388</v>
      </c>
      <c r="C24" s="14" t="s">
        <v>283</v>
      </c>
      <c r="D24" s="16" t="s">
        <v>285</v>
      </c>
      <c r="E24" s="14" t="s">
        <v>350</v>
      </c>
      <c r="F24" s="14" t="s">
        <v>84</v>
      </c>
      <c r="G24" s="17">
        <v>1</v>
      </c>
      <c r="H24" s="14" t="s">
        <v>83</v>
      </c>
    </row>
    <row r="25" spans="1:8">
      <c r="A25" s="44">
        <v>23</v>
      </c>
      <c r="B25" s="14" t="s">
        <v>389</v>
      </c>
      <c r="C25" s="14" t="s">
        <v>291</v>
      </c>
      <c r="D25" s="16" t="s">
        <v>293</v>
      </c>
      <c r="E25" s="14" t="s">
        <v>390</v>
      </c>
      <c r="F25" s="14" t="s">
        <v>58</v>
      </c>
      <c r="G25" s="20">
        <v>4</v>
      </c>
      <c r="H25" s="14" t="s">
        <v>83</v>
      </c>
    </row>
    <row r="26" spans="1:8">
      <c r="A26" s="44">
        <v>24</v>
      </c>
      <c r="B26" s="18" t="s">
        <v>391</v>
      </c>
      <c r="C26" s="18" t="s">
        <v>68</v>
      </c>
      <c r="D26" s="15" t="s">
        <v>70</v>
      </c>
      <c r="E26" s="18" t="s">
        <v>392</v>
      </c>
      <c r="F26" s="18" t="s">
        <v>58</v>
      </c>
      <c r="G26" s="48">
        <v>3</v>
      </c>
      <c r="H26" s="18" t="s">
        <v>83</v>
      </c>
    </row>
    <row r="27" spans="1:8">
      <c r="A27" s="44">
        <v>25</v>
      </c>
      <c r="B27" s="18" t="s">
        <v>393</v>
      </c>
      <c r="C27" s="14" t="s">
        <v>68</v>
      </c>
      <c r="D27" s="16" t="s">
        <v>394</v>
      </c>
      <c r="E27" s="14" t="s">
        <v>374</v>
      </c>
      <c r="F27" s="14" t="s">
        <v>84</v>
      </c>
      <c r="G27" s="17">
        <v>1</v>
      </c>
      <c r="H27" s="14" t="s">
        <v>83</v>
      </c>
    </row>
    <row r="28" spans="1:8">
      <c r="A28" s="44">
        <v>26</v>
      </c>
      <c r="B28" s="14" t="s">
        <v>395</v>
      </c>
      <c r="C28" s="14" t="s">
        <v>124</v>
      </c>
      <c r="D28" s="15" t="s">
        <v>126</v>
      </c>
      <c r="E28" s="14" t="s">
        <v>127</v>
      </c>
      <c r="F28" s="14" t="s">
        <v>58</v>
      </c>
      <c r="G28" s="14">
        <v>2</v>
      </c>
      <c r="H28" s="14" t="s">
        <v>57</v>
      </c>
    </row>
    <row r="29" spans="1:8">
      <c r="A29" s="44">
        <v>27</v>
      </c>
      <c r="B29" s="14" t="s">
        <v>396</v>
      </c>
      <c r="C29" s="14" t="s">
        <v>124</v>
      </c>
      <c r="D29" s="15" t="s">
        <v>134</v>
      </c>
      <c r="E29" s="14" t="s">
        <v>135</v>
      </c>
      <c r="F29" s="14" t="s">
        <v>58</v>
      </c>
      <c r="G29" s="14">
        <v>2</v>
      </c>
      <c r="H29" s="14" t="s">
        <v>57</v>
      </c>
    </row>
    <row r="30" spans="1:8">
      <c r="A30" s="44">
        <v>28</v>
      </c>
      <c r="B30" s="14" t="s">
        <v>397</v>
      </c>
      <c r="C30" s="14" t="s">
        <v>124</v>
      </c>
      <c r="D30" s="15" t="s">
        <v>142</v>
      </c>
      <c r="E30" s="14" t="s">
        <v>143</v>
      </c>
      <c r="F30" s="14" t="s">
        <v>58</v>
      </c>
      <c r="G30" s="14">
        <v>124</v>
      </c>
      <c r="H30" s="14" t="s">
        <v>57</v>
      </c>
    </row>
    <row r="31" spans="1:8" ht="26">
      <c r="A31" s="44">
        <v>29</v>
      </c>
      <c r="B31" s="14" t="s">
        <v>398</v>
      </c>
      <c r="C31" s="14" t="s">
        <v>124</v>
      </c>
      <c r="D31" s="15" t="s">
        <v>399</v>
      </c>
      <c r="E31" s="14" t="s">
        <v>400</v>
      </c>
      <c r="F31" s="14" t="s">
        <v>58</v>
      </c>
      <c r="G31" s="13">
        <v>12</v>
      </c>
      <c r="H31" s="14" t="s">
        <v>56</v>
      </c>
    </row>
    <row r="32" spans="1:8">
      <c r="A32" s="44">
        <v>30</v>
      </c>
      <c r="B32" s="14" t="s">
        <v>401</v>
      </c>
      <c r="C32" s="14" t="s">
        <v>223</v>
      </c>
      <c r="D32" s="16" t="s">
        <v>225</v>
      </c>
      <c r="E32" s="14" t="s">
        <v>402</v>
      </c>
      <c r="F32" s="14" t="s">
        <v>58</v>
      </c>
      <c r="G32" s="21">
        <v>2</v>
      </c>
      <c r="H32" s="18" t="s">
        <v>57</v>
      </c>
    </row>
    <row r="33" spans="1:8">
      <c r="A33" s="44">
        <v>31</v>
      </c>
      <c r="B33" s="14" t="s">
        <v>403</v>
      </c>
      <c r="C33" s="14" t="s">
        <v>223</v>
      </c>
      <c r="D33" s="16" t="s">
        <v>404</v>
      </c>
      <c r="E33" s="14" t="s">
        <v>347</v>
      </c>
      <c r="F33" s="14" t="s">
        <v>58</v>
      </c>
      <c r="G33" s="14">
        <v>1</v>
      </c>
      <c r="H33" s="21" t="s">
        <v>348</v>
      </c>
    </row>
    <row r="34" spans="1:8">
      <c r="A34" s="44">
        <v>32</v>
      </c>
      <c r="B34" s="14" t="s">
        <v>405</v>
      </c>
      <c r="C34" s="14" t="s">
        <v>223</v>
      </c>
      <c r="D34" s="16" t="s">
        <v>232</v>
      </c>
      <c r="E34" s="14" t="s">
        <v>350</v>
      </c>
      <c r="F34" s="14" t="s">
        <v>84</v>
      </c>
      <c r="G34" s="17">
        <v>1</v>
      </c>
      <c r="H34" s="14" t="s">
        <v>83</v>
      </c>
    </row>
    <row r="35" spans="1:8">
      <c r="A35" s="44">
        <v>33</v>
      </c>
      <c r="B35" s="14" t="s">
        <v>406</v>
      </c>
      <c r="C35" s="14" t="s">
        <v>79</v>
      </c>
      <c r="D35" s="16" t="s">
        <v>407</v>
      </c>
      <c r="E35" s="14" t="s">
        <v>347</v>
      </c>
      <c r="F35" s="14" t="s">
        <v>58</v>
      </c>
      <c r="G35" s="14">
        <v>1</v>
      </c>
      <c r="H35" s="21" t="s">
        <v>348</v>
      </c>
    </row>
    <row r="36" spans="1:8">
      <c r="A36" s="44">
        <v>34</v>
      </c>
      <c r="B36" s="14" t="s">
        <v>408</v>
      </c>
      <c r="C36" s="14" t="s">
        <v>79</v>
      </c>
      <c r="D36" s="16" t="s">
        <v>241</v>
      </c>
      <c r="E36" s="14" t="s">
        <v>350</v>
      </c>
      <c r="F36" s="14" t="s">
        <v>84</v>
      </c>
      <c r="G36" s="17">
        <v>1</v>
      </c>
      <c r="H36" s="14" t="s">
        <v>83</v>
      </c>
    </row>
    <row r="37" spans="1:8">
      <c r="A37" s="44">
        <v>35</v>
      </c>
      <c r="B37" s="14" t="s">
        <v>409</v>
      </c>
      <c r="C37" s="14" t="s">
        <v>79</v>
      </c>
      <c r="D37" s="16" t="s">
        <v>410</v>
      </c>
      <c r="E37" s="14" t="s">
        <v>347</v>
      </c>
      <c r="F37" s="2" t="s">
        <v>58</v>
      </c>
      <c r="G37" s="24">
        <v>1</v>
      </c>
      <c r="H37" s="21" t="s">
        <v>348</v>
      </c>
    </row>
    <row r="38" spans="1:8">
      <c r="A38" s="44">
        <v>36</v>
      </c>
      <c r="B38" s="14" t="s">
        <v>411</v>
      </c>
      <c r="C38" s="14" t="s">
        <v>79</v>
      </c>
      <c r="D38" s="16" t="s">
        <v>81</v>
      </c>
      <c r="E38" s="14" t="s">
        <v>350</v>
      </c>
      <c r="F38" s="14" t="s">
        <v>84</v>
      </c>
      <c r="G38" s="17">
        <v>1</v>
      </c>
      <c r="H38" s="14" t="s">
        <v>83</v>
      </c>
    </row>
  </sheetData>
  <mergeCells count="1">
    <mergeCell ref="A20:A2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550DE06D2E6EB4FBE30DE8B3D01B7AC" ma:contentTypeVersion="12" ma:contentTypeDescription="Crear nuevo documento." ma:contentTypeScope="" ma:versionID="0455c3a781d7194b7619d0d56cf689d5">
  <xsd:schema xmlns:xsd="http://www.w3.org/2001/XMLSchema" xmlns:xs="http://www.w3.org/2001/XMLSchema" xmlns:p="http://schemas.microsoft.com/office/2006/metadata/properties" xmlns:ns2="e7f8c098-243e-4e48-b454-4666030501ed" xmlns:ns3="9659c06f-c4d9-4e0b-83da-6242dbaf5cf8" targetNamespace="http://schemas.microsoft.com/office/2006/metadata/properties" ma:root="true" ma:fieldsID="d75c1983d75483d756035ed47869c4e9" ns2:_="" ns3:_="">
    <xsd:import namespace="e7f8c098-243e-4e48-b454-4666030501ed"/>
    <xsd:import namespace="9659c06f-c4d9-4e0b-83da-6242dbaf5cf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f8c098-243e-4e48-b454-4666030501e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f49090a-7cff-4509-a609-b514d5cfedb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659c06f-c4d9-4e0b-83da-6242dbaf5cf8"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0601db0-19ef-484f-9c03-f134738eaada}" ma:internalName="TaxCatchAll" ma:showField="CatchAllData" ma:web="9659c06f-c4d9-4e0b-83da-6242dbaf5c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659c06f-c4d9-4e0b-83da-6242dbaf5cf8" xsi:nil="true"/>
    <lcf76f155ced4ddcb4097134ff3c332f xmlns="e7f8c098-243e-4e48-b454-4666030501e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7AA12A1-D5EC-4723-9BD5-3109CCEDC6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f8c098-243e-4e48-b454-4666030501ed"/>
    <ds:schemaRef ds:uri="9659c06f-c4d9-4e0b-83da-6242dbaf5c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CC37523-828E-4D3C-A824-53208354CEE3}">
  <ds:schemaRefs>
    <ds:schemaRef ds:uri="http://schemas.microsoft.com/office/2006/metadata/properties"/>
    <ds:schemaRef ds:uri="http://schemas.microsoft.com/office/infopath/2007/PartnerControls"/>
    <ds:schemaRef ds:uri="9659c06f-c4d9-4e0b-83da-6242dbaf5cf8"/>
    <ds:schemaRef ds:uri="e7f8c098-243e-4e48-b454-4666030501ed"/>
  </ds:schemaRefs>
</ds:datastoreItem>
</file>

<file path=customXml/itemProps3.xml><?xml version="1.0" encoding="utf-8"?>
<ds:datastoreItem xmlns:ds="http://schemas.openxmlformats.org/officeDocument/2006/customXml" ds:itemID="{19CBE028-8668-452C-B059-75802E4D56B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ACCESO DIRECTO</vt:lpstr>
      <vt:lpstr>SUBDIRECCIÓN JURÍDICA</vt:lpstr>
      <vt:lpstr>SUBDIRECCIÓN DESARROLLO Y SCD</vt:lpstr>
      <vt:lpstr>DIRECCIÓN</vt:lpstr>
      <vt:lpstr>SUBDIRECCIÓN ADMINISTRATIVA Y F</vt:lpstr>
      <vt:lpstr>SUBDIRECCIÓN SOLUCIONES Y SERV</vt:lpstr>
      <vt:lpstr>INFO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Patricia Castaño Serrato</dc:creator>
  <cp:keywords/>
  <dc:description/>
  <cp:lastModifiedBy>Diana Marcela Rendon Murillo</cp:lastModifiedBy>
  <cp:revision/>
  <dcterms:created xsi:type="dcterms:W3CDTF">2026-03-02T14:32:51Z</dcterms:created>
  <dcterms:modified xsi:type="dcterms:W3CDTF">2026-06-29T20:35:22Z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0x0101007550DE06D2E6EB4FBE30DE8B3D01B7AC</vt:lpwstr>
  </property>
  <property fmtid="{D5CDD505-2E9C-101B-9397-08002B2CF9AE}" pid="3" name="MediaServiceImageTags">
    <vt:lpwstr/>
  </property>
</Properties>
</file>