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LENOVO\Documents\AND 2026\Reportes\PAI\PLAN ACCION 2025\SEGUIMIENTO\"/>
    </mc:Choice>
  </mc:AlternateContent>
  <xr:revisionPtr revIDLastSave="0" documentId="8_{EC25A2D5-EE44-423A-AAF0-76F5042850A0}" xr6:coauthVersionLast="47" xr6:coauthVersionMax="47" xr10:uidLastSave="{00000000-0000-0000-0000-000000000000}"/>
  <bookViews>
    <workbookView xWindow="-110" yWindow="-110" windowWidth="19420" windowHeight="10300" firstSheet="2" activeTab="3" xr2:uid="{EEE5649A-54C0-433D-ACB6-A2A0D010C273}"/>
  </bookViews>
  <sheets>
    <sheet name="PLAN DE ACCION INSTITUCIONAL" sheetId="1" state="hidden" r:id="rId1"/>
    <sheet name="Hoja1" sheetId="14" state="hidden" r:id="rId2"/>
    <sheet name="ACCESO DIRECTO" sheetId="2" r:id="rId3"/>
    <sheet name="DIRECCION" sheetId="9" r:id="rId4"/>
    <sheet name="SUBDIRECCION DSCD" sheetId="10" r:id="rId5"/>
    <sheet name="SUBDIRECCION JURIDICA" sheetId="11" r:id="rId6"/>
    <sheet name="SUBDIRECCION ADMIN FINANCIERA" sheetId="12" r:id="rId7"/>
    <sheet name="SUBDIRECCION SOLUCIONES Y SER" sheetId="13" r:id="rId8"/>
    <sheet name="Inf Ind" sheetId="15" r:id="rId9"/>
  </sheets>
  <definedNames>
    <definedName name="_xlnm._FilterDatabase" localSheetId="3" hidden="1">DIRECCION!$A$5:$AM$19</definedName>
    <definedName name="_xlnm._FilterDatabase" localSheetId="0" hidden="1">'PLAN DE ACCION INSTITUCIONAL'!$B$7:$P$48</definedName>
    <definedName name="_xlnm._FilterDatabase" localSheetId="6" hidden="1">'SUBDIRECCION ADMIN FINANCIERA'!$A$5:$AN$12</definedName>
    <definedName name="_xlnm._FilterDatabase" localSheetId="4" hidden="1">'SUBDIRECCION DSCD'!$A$5:$AM$14</definedName>
    <definedName name="_xlnm._FilterDatabase" localSheetId="5" hidden="1">'SUBDIRECCION JURIDICA'!$A$5:$AN$5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11" l="1"/>
  <c r="AI11" i="9" l="1"/>
  <c r="AL17" i="9" l="1"/>
  <c r="AI12" i="9" l="1"/>
  <c r="AI8" i="10"/>
  <c r="Y12" i="10"/>
  <c r="Y10" i="10"/>
  <c r="AI12" i="10"/>
  <c r="T6" i="10"/>
  <c r="AL7" i="13"/>
  <c r="AL6" i="13"/>
  <c r="AI7" i="13"/>
  <c r="AI6" i="13"/>
  <c r="AD7" i="13"/>
  <c r="AD6" i="13"/>
  <c r="Y7" i="13"/>
  <c r="Y6" i="13"/>
  <c r="T7" i="13"/>
  <c r="T6" i="13"/>
  <c r="AL7" i="12"/>
  <c r="AL8" i="12"/>
  <c r="AL9" i="12"/>
  <c r="AL10" i="12"/>
  <c r="AL11" i="12"/>
  <c r="AL12" i="12"/>
  <c r="AL6" i="12"/>
  <c r="AI7" i="12"/>
  <c r="AK7" i="12" s="1"/>
  <c r="AI8" i="12"/>
  <c r="AI9" i="12"/>
  <c r="AI10" i="12"/>
  <c r="AI11" i="12"/>
  <c r="AI12" i="12"/>
  <c r="AI6" i="12"/>
  <c r="AD7" i="12"/>
  <c r="AD8" i="12"/>
  <c r="AD9" i="12"/>
  <c r="AD10" i="12"/>
  <c r="AD11" i="12"/>
  <c r="AD12" i="12"/>
  <c r="AD6" i="12"/>
  <c r="Y7" i="12"/>
  <c r="Y8" i="12"/>
  <c r="AK8" i="12" s="1"/>
  <c r="Y9" i="12"/>
  <c r="Y10" i="12"/>
  <c r="Y11" i="12"/>
  <c r="Y12" i="12"/>
  <c r="Y6" i="12"/>
  <c r="T7" i="12"/>
  <c r="T9" i="12"/>
  <c r="T10" i="12"/>
  <c r="T11" i="12"/>
  <c r="T12" i="12"/>
  <c r="T6" i="12"/>
  <c r="AL6" i="11"/>
  <c r="AL8" i="11"/>
  <c r="AL10" i="11"/>
  <c r="AL6" i="9"/>
  <c r="AL8" i="10"/>
  <c r="AL11" i="10"/>
  <c r="AL7" i="10"/>
  <c r="AL9" i="10"/>
  <c r="AL10" i="10"/>
  <c r="AL12" i="10"/>
  <c r="AL13" i="10"/>
  <c r="AL14" i="10"/>
  <c r="AL6" i="10"/>
  <c r="AI7" i="11"/>
  <c r="AI8" i="11"/>
  <c r="AI9" i="11"/>
  <c r="AI10" i="11"/>
  <c r="AI6" i="11"/>
  <c r="AD7" i="11"/>
  <c r="AD8" i="11"/>
  <c r="AD9" i="11"/>
  <c r="AD10" i="11"/>
  <c r="AD6" i="11"/>
  <c r="Y7" i="11"/>
  <c r="Y8" i="11"/>
  <c r="Y9" i="11"/>
  <c r="Y10" i="11"/>
  <c r="T7" i="11"/>
  <c r="T8" i="11"/>
  <c r="T9" i="11"/>
  <c r="T10" i="11"/>
  <c r="T6" i="11"/>
  <c r="AK6" i="11" s="1"/>
  <c r="AI7" i="10"/>
  <c r="AI9" i="10"/>
  <c r="AI10" i="10"/>
  <c r="AI11" i="10"/>
  <c r="AI13" i="10"/>
  <c r="AI14" i="10"/>
  <c r="AI6" i="10"/>
  <c r="AD7" i="10"/>
  <c r="AD8" i="10"/>
  <c r="AD9" i="10"/>
  <c r="AD11" i="10"/>
  <c r="AD12" i="10"/>
  <c r="AD13" i="10"/>
  <c r="AD14" i="10"/>
  <c r="AD6" i="10"/>
  <c r="Y7" i="10"/>
  <c r="Y8" i="10"/>
  <c r="Y9" i="10"/>
  <c r="Y11" i="10"/>
  <c r="Y13" i="10"/>
  <c r="Y14" i="10"/>
  <c r="Y6" i="10"/>
  <c r="T7" i="10"/>
  <c r="T8" i="10"/>
  <c r="T9" i="10"/>
  <c r="T10" i="10"/>
  <c r="T11" i="10"/>
  <c r="T12" i="10"/>
  <c r="T13" i="10"/>
  <c r="T14" i="10"/>
  <c r="AL7" i="9"/>
  <c r="AL8" i="9"/>
  <c r="AL9" i="9"/>
  <c r="AL10" i="9"/>
  <c r="AL11" i="9"/>
  <c r="AL12" i="9"/>
  <c r="AL13" i="9"/>
  <c r="AL14" i="9"/>
  <c r="AL15" i="9"/>
  <c r="AL16" i="9"/>
  <c r="AL18" i="9"/>
  <c r="AL19" i="9"/>
  <c r="AI7" i="9"/>
  <c r="AI8" i="9"/>
  <c r="AI9" i="9"/>
  <c r="AI10" i="9"/>
  <c r="AI13" i="9"/>
  <c r="AI14" i="9"/>
  <c r="AI15" i="9"/>
  <c r="AI16" i="9"/>
  <c r="AI17" i="9"/>
  <c r="AI18" i="9"/>
  <c r="AI19" i="9"/>
  <c r="AI6" i="9"/>
  <c r="AD7" i="9"/>
  <c r="AD8" i="9"/>
  <c r="AD9" i="9"/>
  <c r="AD10" i="9"/>
  <c r="AD11" i="9"/>
  <c r="AD12" i="9"/>
  <c r="AD13" i="9"/>
  <c r="AD14" i="9"/>
  <c r="AD15" i="9"/>
  <c r="AD16" i="9"/>
  <c r="AD17" i="9"/>
  <c r="AD18" i="9"/>
  <c r="AD19" i="9"/>
  <c r="AD6" i="9"/>
  <c r="Y7" i="9"/>
  <c r="Y8" i="9"/>
  <c r="Y9" i="9"/>
  <c r="Y10" i="9"/>
  <c r="Y11" i="9"/>
  <c r="Y13" i="9"/>
  <c r="Y14" i="9"/>
  <c r="Y15" i="9"/>
  <c r="Y16" i="9"/>
  <c r="Y17" i="9"/>
  <c r="Y18" i="9"/>
  <c r="Y19" i="9"/>
  <c r="Y6" i="9"/>
  <c r="T7" i="9"/>
  <c r="T8" i="9"/>
  <c r="T9" i="9"/>
  <c r="T10" i="9"/>
  <c r="T11" i="9"/>
  <c r="T12" i="9"/>
  <c r="T13" i="9"/>
  <c r="T14" i="9"/>
  <c r="T15" i="9"/>
  <c r="T16" i="9"/>
  <c r="T17" i="9"/>
  <c r="T18" i="9"/>
  <c r="T19" i="9"/>
  <c r="T6" i="9"/>
  <c r="AK12" i="10"/>
  <c r="AK11" i="10"/>
  <c r="AK9" i="10"/>
  <c r="AK8" i="10"/>
  <c r="AK13" i="10"/>
  <c r="AK7" i="10"/>
  <c r="AK14" i="10"/>
  <c r="AK10" i="10"/>
  <c r="AK6" i="10"/>
  <c r="AK7" i="13"/>
  <c r="AK6" i="13"/>
  <c r="AK10" i="11"/>
  <c r="AK8" i="11"/>
  <c r="AK9" i="9" l="1"/>
  <c r="AK11" i="12"/>
  <c r="AK6" i="12"/>
  <c r="AK9" i="12"/>
  <c r="AK10" i="12"/>
  <c r="AK12" i="12"/>
  <c r="AK15" i="9"/>
  <c r="AK7" i="9"/>
  <c r="AK8" i="9"/>
  <c r="AK12" i="9"/>
  <c r="AK16" i="9"/>
  <c r="AK14" i="9"/>
  <c r="AK13" i="9"/>
  <c r="AK6" i="9"/>
  <c r="AK19" i="9"/>
  <c r="AK11" i="9"/>
  <c r="AK18" i="9"/>
  <c r="AK17" i="9"/>
  <c r="AK10" i="9"/>
</calcChain>
</file>

<file path=xl/sharedStrings.xml><?xml version="1.0" encoding="utf-8"?>
<sst xmlns="http://schemas.openxmlformats.org/spreadsheetml/2006/main" count="1624" uniqueCount="455">
  <si>
    <t>Proceso: Direccionamiento Estratégico
PLAN DE ACCIÓN 2022
Versión: 1</t>
  </si>
  <si>
    <t>Proyecto PES</t>
  </si>
  <si>
    <t xml:space="preserve">Objetivos Específico del Proyecto de inversión </t>
  </si>
  <si>
    <t>Actividad Marco Proyecto de inversión</t>
  </si>
  <si>
    <t xml:space="preserve">Objetivo del Plan Estratégico Institucional </t>
  </si>
  <si>
    <t>Politicas MIPG</t>
  </si>
  <si>
    <t xml:space="preserve">Procesos </t>
  </si>
  <si>
    <t>Actividad</t>
  </si>
  <si>
    <t>Producto</t>
  </si>
  <si>
    <t>Nombre del indicador</t>
  </si>
  <si>
    <t xml:space="preserve">Periodicidad del medición </t>
  </si>
  <si>
    <t>Unidad de medida</t>
  </si>
  <si>
    <t>Meta 2022</t>
  </si>
  <si>
    <t>Fecha Inicio</t>
  </si>
  <si>
    <t>Fecha Final</t>
  </si>
  <si>
    <t xml:space="preserve">Áreas/Dependencias responsables </t>
  </si>
  <si>
    <t>Articulación, uso y apropiación de los servicios ciudadanos digitales</t>
  </si>
  <si>
    <t>Implementar un Modelo de Servicios Ciudadanos Digitales que brinde al Estado capacidad y eficiencia para su transformación digital.</t>
  </si>
  <si>
    <t xml:space="preserve">Realizar alistamiento para la prestación de los servicios ciudadanos digitales </t>
  </si>
  <si>
    <t xml:space="preserve">2. Asegurar la prestación de los Servicios Ciudadanos Digitales Base cumpliendo estándares de seguridad, privacidad, acceso, neutralidad tecnológica y continuidad del servicio. </t>
  </si>
  <si>
    <t>Gobierno Digital</t>
  </si>
  <si>
    <t>Seguridad y Privacidad de la información</t>
  </si>
  <si>
    <t>Fortalecimiento del Proceso de Continuidad de negocio de la Entidad, que incluye la actualización del DRP, Plan de Contingencia y Plan de Comunicación de Gestión de Crisis, así como la formulación del Plan de Continuidad del negocio</t>
  </si>
  <si>
    <t>Plan de Recuperación de desastres. Plan de Contingencia. Plan de Comunicación de Gestión de Crisis. Plan de Continuidad del Negocio</t>
  </si>
  <si>
    <t>Documentos actualizados</t>
  </si>
  <si>
    <t>Trimestral</t>
  </si>
  <si>
    <t>Número</t>
  </si>
  <si>
    <t>Marzo</t>
  </si>
  <si>
    <t>Diciembre</t>
  </si>
  <si>
    <t>Subdirección de Servicios Ciudadanos Digitales (Equipo de seguridad de la información)</t>
  </si>
  <si>
    <t xml:space="preserve">Definir el plan de trabajo para la operación del sistema de gestión de seguridad y privacidad de la información </t>
  </si>
  <si>
    <t>Plan de trabajo para la operación del sistema de gestión de seguridad y privacidad de la información</t>
  </si>
  <si>
    <t>Nivel de implementación</t>
  </si>
  <si>
    <t>Porcentaje</t>
  </si>
  <si>
    <t>Enero</t>
  </si>
  <si>
    <t>Subdirección de Servicios Ciudadanos Digitales  (Equipo de seguridad de la información) / Oficial de protección de datos</t>
  </si>
  <si>
    <t>Gestión de TI</t>
  </si>
  <si>
    <t xml:space="preserve">Revisar y actualizar el Plan Estratégico de Tecnologías de Información -PETI-  </t>
  </si>
  <si>
    <t>PETI actualizado</t>
  </si>
  <si>
    <t>Documento actualizado</t>
  </si>
  <si>
    <t>Bimestral</t>
  </si>
  <si>
    <t>Dirección / Líder Gestión de TI</t>
  </si>
  <si>
    <t>Implementar el Modelo de Operación de Servicios Ciudadanos Digitales adoptando buenas prácticas ITIL</t>
  </si>
  <si>
    <t>Documento de Acuerdo de Nivel de Servicios. Procedimientos de Gestión. Herramientas de Gestión de Servicios Tecnológicos</t>
  </si>
  <si>
    <t>Documentos realizados</t>
  </si>
  <si>
    <t>Adoptar e implementar el Marco de Referencia de Arquitectura Empresarial del MINTIC</t>
  </si>
  <si>
    <t>Documento de Arquitectura Empresarial</t>
  </si>
  <si>
    <t>Documento realizado</t>
  </si>
  <si>
    <t>Documento</t>
  </si>
  <si>
    <t>Implementar los servicios ciudadanos digitales</t>
  </si>
  <si>
    <t>1. Lograr la implementación del modelo de Servicios Ciudadanos Digitales   </t>
  </si>
  <si>
    <t>Prestación de Servicios Ciudadanos Digitales</t>
  </si>
  <si>
    <t>Fortalecer los servicios ciudadanos digitales base (evolución de los SCD base)</t>
  </si>
  <si>
    <t>Evolutivos de Interoperabilidad, Carpeta Ciudadana Digital y Autenticación Digital</t>
  </si>
  <si>
    <t xml:space="preserve">Evolutivos Herramientas tecnológicas de Gobierno Digital </t>
  </si>
  <si>
    <t>Subdirección de Servicios Ciudadanos Digitales</t>
  </si>
  <si>
    <t>Vincular a las entidades públicas y/o privadas como prestadores de los servicios ciudadanos digitales</t>
  </si>
  <si>
    <t>Articulación de Servicios Ciudadanos Digitales</t>
  </si>
  <si>
    <t xml:space="preserve">Vincular a las entidades públicas y/o privadas como prestadores de los servicios ciudadanos digitales. </t>
  </si>
  <si>
    <t xml:space="preserve">Lineamientos técnicos para la vinculación de las entidades públicas y/o privadas como prestadores de los servicios ciudadano digitales.
Listado de Entidades interesadas en ser prestadoras de SCD </t>
  </si>
  <si>
    <t xml:space="preserve">Lineamientos técnicos
Listado de Entidades interesadas en ser prestadoras de SCD </t>
  </si>
  <si>
    <t>Semestral</t>
  </si>
  <si>
    <t>Realizar un diagnóstico y análisis de los trámites que requieren incorporarse en el modelo de SCD</t>
  </si>
  <si>
    <t>Realizar un diagnóstico y análisis de los trámites que prioriza MinTIC, para incorporación en el modelo de SCD</t>
  </si>
  <si>
    <t>Repositorio de la Agencia Nacional Digital de los Trámites que requieren incorporarse en el Modelo de SCD, con los soportes correspondiente al avance de diagnóstico</t>
  </si>
  <si>
    <t>Repositorio</t>
  </si>
  <si>
    <t>Apoyar a las entidades en el aprovisionamiento e implementación de los servicios ciudadanos digitales y trámites en línea conforme al plan de transformación digital</t>
  </si>
  <si>
    <t>Apoyar a las entidades en el aprovisionamiento y vinculación de los servicios ciudadanos digitales y trámites en línea conforme a la priorización realizada por MinTIC</t>
  </si>
  <si>
    <t>Entidades asistidas técnicamente para la vinculación de la Estrategia de Gobierno Digital (integración a SCD y Gov.co)</t>
  </si>
  <si>
    <t>Entidades asistidas técnicamente</t>
  </si>
  <si>
    <t>Mensual</t>
  </si>
  <si>
    <t>Gestión de soluciones a problemáticas del sector púbico a través de proyectos de ciencia, tecnología e innovación aplicada.</t>
  </si>
  <si>
    <t>Aumentar las herramientas tecnológicas para la prestación de los bienes y servicios de las entidades públicas.</t>
  </si>
  <si>
    <t xml:space="preserve">Asegurar la funcionalidad de los productos de CTI aplicada entregados </t>
  </si>
  <si>
    <t>3. Desarrollar soluciones innovadoras e integrales de ciencia, tecnología e innovación aplicada en los retos de la administración pública en beneficio del ecosistema de información digital.</t>
  </si>
  <si>
    <t>Participación ciudadana en la gestión pública</t>
  </si>
  <si>
    <t>Gestión de Grupos de Interés</t>
  </si>
  <si>
    <t xml:space="preserve">Aplicar encuesta de satisfacción de los servicios prestados por la Agencia </t>
  </si>
  <si>
    <t>Encuesta de satisfacción de los servicios ofertados por la Agencia aplicada a los grupos de valor</t>
  </si>
  <si>
    <t>Encuesta</t>
  </si>
  <si>
    <t>Anual</t>
  </si>
  <si>
    <t>Subdirección de Servicios Ciudadanos Digitales/ Subdirección de Desarrollo (Profesional uso y apropiación)</t>
  </si>
  <si>
    <t>Gestión de proyectos de Ciencia, Tecnología e Innovación aplicada</t>
  </si>
  <si>
    <t>Soportes o incidencias atendidas en operación o en garantía</t>
  </si>
  <si>
    <t>Soporte y/o garantía atendida</t>
  </si>
  <si>
    <t>Subdirección de Desarrollo / Dirección (Equipo Gestión de TI) / Subdirección Servicios Ciudadanos Digitales</t>
  </si>
  <si>
    <t>Desarrollar los proyectos de CTI aplicada</t>
  </si>
  <si>
    <t xml:space="preserve">Desarrollar los proyectos de CTI aplicada </t>
  </si>
  <si>
    <t>Desarrollos Digitales</t>
  </si>
  <si>
    <t>Productos Digitales en desarrollo</t>
  </si>
  <si>
    <t>Subdirección de Desarrollo / Subdirección Servicios Ciudadanos Digitales</t>
  </si>
  <si>
    <t xml:space="preserve"> </t>
  </si>
  <si>
    <t>Elaborar las propuestas de los proyectos de CTI aplicada, una vez identificadas las necesidades de desarrollo de productos digitales con entidades públicas</t>
  </si>
  <si>
    <t>Elaborar las propuestas de los proyectos de CTI aplicada una vez identificadas las necesidades de desarrollo de productos digitales con entidades públicas</t>
  </si>
  <si>
    <t>Propuestas de proyectos de CTI aplicada</t>
  </si>
  <si>
    <t>Propuestas realizadas</t>
  </si>
  <si>
    <t>Dirección (Asesor) / Subdirección de Desarrollo / Servicios Ciudadanos Digitales</t>
  </si>
  <si>
    <t>Control Interno</t>
  </si>
  <si>
    <t xml:space="preserve">Seguimiento, medición,  evaluación y control </t>
  </si>
  <si>
    <t xml:space="preserve">Consolidar el Sistema de Control Interno de la AND </t>
  </si>
  <si>
    <t>Sistema de Control Interno Implementado</t>
  </si>
  <si>
    <t>Dirección (Profesional Control Interno)</t>
  </si>
  <si>
    <t xml:space="preserve">Llevar a cabo el seguimiento a la Gestión Integral de Riesgos de la AND ( SARO, de Gestión, de Corrupción y de Seguridad Digital). </t>
  </si>
  <si>
    <t>Informe de seguimiento a la Gestión Integral de Riesgos</t>
  </si>
  <si>
    <t>Informes</t>
  </si>
  <si>
    <t>N.A.</t>
  </si>
  <si>
    <t>4. Consolidar a la AND como una entidad moderna que orienta su operación a través de procesos efectivos y con un equipo comprometido al logro de los objetivos organizacionales.</t>
  </si>
  <si>
    <t xml:space="preserve">Elaborar, aprobar y publicar Informes y/o Reportes de Ley </t>
  </si>
  <si>
    <t>Cumplimiento en la elaboración y publicación de Informes y/o Reportes de Ley, en las fechas programadas</t>
  </si>
  <si>
    <t xml:space="preserve">Informes y/o Reportes de Ley </t>
  </si>
  <si>
    <t xml:space="preserve">Formular e implementar el programa anual de auditoria. </t>
  </si>
  <si>
    <t>Programa anual de auditoria aprobado, publicado e implementado</t>
  </si>
  <si>
    <t>Programa implementado</t>
  </si>
  <si>
    <t>Gestión Estratégica del Talento Humano</t>
  </si>
  <si>
    <t>Gestión del Talento Humano</t>
  </si>
  <si>
    <t xml:space="preserve">Actualizar, aprobar y firmar el Plan de seguridad y salud en el trabajo SST </t>
  </si>
  <si>
    <t>Plan de seguridad y salud en el trabajo SST actualizado, aprobado y firmado</t>
  </si>
  <si>
    <t>Documento actualizado, aprobado y firmado</t>
  </si>
  <si>
    <t>Subdirección Administrativa y Financiera (Profesional de Talento Humano)</t>
  </si>
  <si>
    <t xml:space="preserve">Implementar el Plan de seguridad y salud en el trabajo SST </t>
  </si>
  <si>
    <t>Plan de seguridad y salud en el trabajo SST implementado</t>
  </si>
  <si>
    <t>Febrero</t>
  </si>
  <si>
    <t>Gestión Administrativa</t>
  </si>
  <si>
    <t>Actualizar y aprobar el Plan para la implementación del Sistema de Gestión Ambiental</t>
  </si>
  <si>
    <t>Plan para la implementación del Sistema de Gestión Ambiental elaborado y aprobado</t>
  </si>
  <si>
    <t>Documento elaborado y aprobado</t>
  </si>
  <si>
    <t>Subdirección Administrativa y Financiera (Profesional de Gestión Ambiental)</t>
  </si>
  <si>
    <t xml:space="preserve">Ejecutar el Plan para la implementación del Sistema de Gestión Ambiental </t>
  </si>
  <si>
    <t>Plan para la implementación del Sistema de Gestión Ambiental ejecutado</t>
  </si>
  <si>
    <t>Integridad</t>
  </si>
  <si>
    <t xml:space="preserve">Actualizar y aprobar el Plan de Talento Humano y Plan de capacitación, bienestar e incentivos (incluido el código de integridad). 
</t>
  </si>
  <si>
    <t xml:space="preserve">Plan de capacitación, bienestar e incentivos actualizado y aprobado
</t>
  </si>
  <si>
    <t>Documento actualizado y aprobado</t>
  </si>
  <si>
    <t xml:space="preserve">Implementar el Plan de Talento Humano y Plan de capacitación, bienestar e incentivos (incluido el código de integridad). 
</t>
  </si>
  <si>
    <t xml:space="preserve">Plan de capacitación, bienestar e incentivos implementado
</t>
  </si>
  <si>
    <t>Implementar el Plan de trabajo para la adopción de la estrategia de gestión de conflictos de interés.</t>
  </si>
  <si>
    <t xml:space="preserve">Plan de trabajo para la adopción de la estrategia de gestión de conflictos de interés elaborado e implementado </t>
  </si>
  <si>
    <t>Subdirección Administrativa y Financiera (Profesional de Talento Humano) / Subdirección Jurídica</t>
  </si>
  <si>
    <t>Gestión Documental</t>
  </si>
  <si>
    <t xml:space="preserve">Gestión Documental </t>
  </si>
  <si>
    <t>Implementar, mantener y hacer seguimiento del Plan Institucional de Archivos (PINAR) para la vigencia</t>
  </si>
  <si>
    <t>Plan Institucional de Archivos (PINAR) implementado</t>
  </si>
  <si>
    <t>Subdirección Administrativa y Financiera (Profesional de Gestión Documental)</t>
  </si>
  <si>
    <t>Elaborar y aprobar el programa integral de gestión de datos personales</t>
  </si>
  <si>
    <t>Programa integral de gestión de datos personales aprobado por el Comité de Gestión y Desempeño</t>
  </si>
  <si>
    <t>Programa aprobado</t>
  </si>
  <si>
    <t>Oficial de Protección de datos</t>
  </si>
  <si>
    <t>Implementar el programa integral de gestión de datos personales</t>
  </si>
  <si>
    <t>Programa integral de gestión de datos personales implementado</t>
  </si>
  <si>
    <t>Abril</t>
  </si>
  <si>
    <t>Defensa Jurídica</t>
  </si>
  <si>
    <t>Gestión Jurídica</t>
  </si>
  <si>
    <t>Elaborar la matriz de gestión de apoyo transversal de la Subdirección Jurídica</t>
  </si>
  <si>
    <t>Matriz de gestión de apoyo transversal de la Subdirección Jurídica elaborada</t>
  </si>
  <si>
    <t>Matriz elaborada</t>
  </si>
  <si>
    <t>Subdirección Jurídica</t>
  </si>
  <si>
    <t>Asesorar a la Dirección General y Subdirecciones en los temas jurídicos propios de la Agencia</t>
  </si>
  <si>
    <t>Asesorías en los temas jurídicos propios de la Agencia realizados</t>
  </si>
  <si>
    <t xml:space="preserve">Asesorías en los temas jurídicos propios de la Agencia </t>
  </si>
  <si>
    <t>Transparencia, acceso a la información pública y lucha contra la corrupción</t>
  </si>
  <si>
    <t>Elaborar y publicar informe de PQRSD (peticiones, quejas, reclamos, sugerencias y denuncias), atendidas a través de los canales de atención existentes, dando cumplimiento a la Ley de Transparencia y Acceso a la Información</t>
  </si>
  <si>
    <t xml:space="preserve">Informe de PQRSD atendidas elaborado y publicado </t>
  </si>
  <si>
    <t>Informe</t>
  </si>
  <si>
    <t>Elaborar las respuestas a las PQRSD (peticiones, quejas, reclamos, sugerencias y denuncias) recibidas a través de los diferentes canales institucionales, dando respuesta de fondo y en los tiempos requeridos</t>
  </si>
  <si>
    <t xml:space="preserve">Respuestas a PQRSD elaboradas </t>
  </si>
  <si>
    <t>PQRSD respondidas</t>
  </si>
  <si>
    <t>Gestión Contractual</t>
  </si>
  <si>
    <t>Legalización de convenios y contratos para todas las áreas de la AND</t>
  </si>
  <si>
    <t>Convenios y/o contratos legalizados, que cumplen con los requisitos para su suscripción</t>
  </si>
  <si>
    <t>Convenio y/o contratos</t>
  </si>
  <si>
    <t>Realizar alistamiento para la prestación de los servicios ciudadanos digitales</t>
  </si>
  <si>
    <t>Rendición de cuentas</t>
  </si>
  <si>
    <t>Implementar el Plan de Acción de gestión de grupos de interés (atención al ciudadano, rendición de cuentas, transparencia, servicio al ciudadano)</t>
  </si>
  <si>
    <t>Plan de Acción de gestión de grupos de interés implementado</t>
  </si>
  <si>
    <t>Profesional de Comunicaciones / Profesional de Servicio al Ciudadano</t>
  </si>
  <si>
    <t>Servicio al ciudadano</t>
  </si>
  <si>
    <t>Comunicación Estratégica</t>
  </si>
  <si>
    <t>Implementar el Plan de Comunicaciones de SCD, incluyendo el funcionamiento y los riesgos de los SCD en coordinación con Gobierno Digital de MinTIC</t>
  </si>
  <si>
    <t>Plan de Comunicaciones de SCD, incluyendo el funcionamiento y los riesgos de los SCD, implementado</t>
  </si>
  <si>
    <t>Profesional de Comunicaciones / Equipo de Uso y Apropiación SCD</t>
  </si>
  <si>
    <t>Actualizar e implementar el Plan de acción de comunicaciones</t>
  </si>
  <si>
    <t>Plan de acción de Comunicaciones implementado</t>
  </si>
  <si>
    <t>Profesional de Comunicaciones</t>
  </si>
  <si>
    <t>Gestión presupuestal y eficiencia del gasto público</t>
  </si>
  <si>
    <t>Gestión Financiera</t>
  </si>
  <si>
    <t>Consolidar y publicar la información contable a través de los Estados Financieros de la Agencia</t>
  </si>
  <si>
    <t xml:space="preserve">Estados Financieros de la Agencia realizados y publicados en la página web </t>
  </si>
  <si>
    <t>Estados Financieros</t>
  </si>
  <si>
    <t>Subdirección Administrativa y Financiera (Contador)</t>
  </si>
  <si>
    <t>Fortalecimiento organizacional y simplificación de procesos</t>
  </si>
  <si>
    <t>Direccionamiento Estratégico</t>
  </si>
  <si>
    <t xml:space="preserve">Actualizar y ejecutar el plan de trabajo para la adopción del Sistema de Gestión de Calidad </t>
  </si>
  <si>
    <t xml:space="preserve">Plan de trabajo para la adopción del Sistema de Gestión de Calidad, actualizado y ejecutado </t>
  </si>
  <si>
    <t xml:space="preserve">Nivel de implementación </t>
  </si>
  <si>
    <t>Porcentual</t>
  </si>
  <si>
    <t>Dirección (Profesional de planeación)</t>
  </si>
  <si>
    <t>Plan Anticorrupción</t>
  </si>
  <si>
    <t>Elaborar y hacer seguimiento al Plan Anticorrupción y Atención al Ciudadano 2022</t>
  </si>
  <si>
    <t>Plan Anticorrupción y Atención al Ciudadano actualizado e implementado</t>
  </si>
  <si>
    <t>Planeación Institucional</t>
  </si>
  <si>
    <t>Actualizar e implementar el plan de fortalecimiento institucional para la gestión interna de la Agencia</t>
  </si>
  <si>
    <t>Plan de fortalecimiento institucional actualizado e implementado</t>
  </si>
  <si>
    <t>Dirección / Profesional Gestor de Innovación</t>
  </si>
  <si>
    <t>Gestión del conocimiento y la innovación</t>
  </si>
  <si>
    <t xml:space="preserve">Ejecutar el Plan de trabajo para la implementación de la Unidad de Innovación de la Agencia </t>
  </si>
  <si>
    <t>Plan de trabajo para la implementación de la Unidad de Innovación de la Agencia ejecutado</t>
  </si>
  <si>
    <t>Dirección / Profesional Gestor de Innovación / Subdirección de Desarrollo / Subdirección Servicios Ciudadanos Digitales</t>
  </si>
  <si>
    <t>CAMBIOS</t>
  </si>
  <si>
    <t>Cambiar el PRoceso de la Actividad de Informe de GEstion de Riesgo a Direccionamiento Estrategico</t>
  </si>
  <si>
    <t>Analizar el Alcance y ejecucuon de la actividad Plan de trabajo para la implementaciòn deTablero de Control de la AND</t>
  </si>
  <si>
    <t>SEGUIMIENTO PLAN DE ACCION INSTITUCIONAL</t>
  </si>
  <si>
    <t>Proceso: Direccionamiento Estratégico
PLAN DE ACCIÓN INSTITUCIONAL 2025
Versión: 1</t>
  </si>
  <si>
    <t>PROGRAMACION</t>
  </si>
  <si>
    <t>SEGUIMIENTO</t>
  </si>
  <si>
    <t>Proyecto Plan Estratégico Sectorial</t>
  </si>
  <si>
    <t xml:space="preserve">Objetivo Específico del Proyecto de Inversión </t>
  </si>
  <si>
    <t>Politica MIPG</t>
  </si>
  <si>
    <t xml:space="preserve">Código </t>
  </si>
  <si>
    <t>Proceso Interno</t>
  </si>
  <si>
    <t xml:space="preserve">Periodicidad de medición </t>
  </si>
  <si>
    <t>Periodicidad de Reporte</t>
  </si>
  <si>
    <t>Meta 2025</t>
  </si>
  <si>
    <t>Áreas/Dependencias responsables</t>
  </si>
  <si>
    <t>ENERO</t>
  </si>
  <si>
    <t>FEBRERO</t>
  </si>
  <si>
    <t xml:space="preserve">MARZO </t>
  </si>
  <si>
    <t>Total programado I trimestre</t>
  </si>
  <si>
    <t>SEGUIMIENTO I TRIMESTRE</t>
  </si>
  <si>
    <t>ABRIL</t>
  </si>
  <si>
    <t>MAYO</t>
  </si>
  <si>
    <t>JUNIO</t>
  </si>
  <si>
    <t>Total programado II trimestre</t>
  </si>
  <si>
    <t>SEGUIMIENTO II TRIMESTRE</t>
  </si>
  <si>
    <t>JULIO</t>
  </si>
  <si>
    <t>AGOSTO</t>
  </si>
  <si>
    <t>SEPTIEMBRE</t>
  </si>
  <si>
    <t>Total programado III Trimestre</t>
  </si>
  <si>
    <t>SEGUIMIENTO III TRIMESTRE</t>
  </si>
  <si>
    <t>OCTUBRE</t>
  </si>
  <si>
    <t>NOVIEMBRE</t>
  </si>
  <si>
    <t>DICIEMBRE</t>
  </si>
  <si>
    <t>Total programado IV trimestre</t>
  </si>
  <si>
    <t>SEGUIMIENTO IV TRIMESTRE</t>
  </si>
  <si>
    <t>SUMA PROGRAMACIÓN</t>
  </si>
  <si>
    <t>TOTAL REPORTADO</t>
  </si>
  <si>
    <t>AVANCE CUALITATIVO IV Trimestre</t>
  </si>
  <si>
    <t>EVIDENCIA (URL)</t>
  </si>
  <si>
    <t>Aumentar la vinculación 
de las entidades públicas al ecosistema de información pública digital</t>
  </si>
  <si>
    <t>3. Consolidar el modelo de gestión y negocio que permita la autosostenibilidad y posicionamiento en el mercado.</t>
  </si>
  <si>
    <t>Elaborar el Plan de Acción de Comunicaciones</t>
  </si>
  <si>
    <t xml:space="preserve"> Plan de Acción de Comunicaciones elaborado</t>
  </si>
  <si>
    <t>Documento elaborado</t>
  </si>
  <si>
    <t>Dirección / Equipo de Comunicaciones</t>
  </si>
  <si>
    <t>DICIEMBRE: Cumplido</t>
  </si>
  <si>
    <t>Implementar el Plan de Acción de Comunicaciones</t>
  </si>
  <si>
    <t xml:space="preserve"> Plan de Acción de Comunicaciones implementado</t>
  </si>
  <si>
    <t xml:space="preserve">OCTUBRE: Se continúa con la implementación de las diversas acciones del Plan de Acción de Comunicaciones 2025, para esto: 
- Se continúa con el diseño y realización de diversas piezas gráficas, visuales y presentaciones con temas relacionados a la AND.
- Se alimenta y actualiza de manera constante la matriz de relación de los eventos en los que participa la AND y su equipo Directivo durante 2025. 
- Se alimenta de manera constante el Repositorio Digital donde se almacenan los contenidos realizados desde el proceso de Comunicación Estratégica.
- Se realiza monitoreo constante en las Redes Sociales oficiales de la Agencia Nacional Digital y se da respuesta a los comentarios que los internautas realizan en estas.  
- Se envía a nuestros Colaboradores mediante Correo Institucional, mensajes con información importante relacionada a la Entidad. 
- Se continúa con la alimentación, mejoras y actualizaciones constantes en la Sede Electrónica e Intranet de la Agencia Nacional Digital.
- Se continúa en la elaboración de piezas para felicitar a los Colaboradores de la AND en su fecha de cumpleaños. 
- Se continúa en la elaboración de piezas gráficas con Fechas Especiales.
- Se continúa desarrollando las diversas acciones contempladas en la Estrategia de Rendición de Cuentas de la AND 2025.
- Se participó y apoyó al Nodo Sectorial TI, liderado por MinTic, realizando el Taller Virtual conjunto denominado “Conecta TIC: Transparencia e Innovación para el Ciudadano Digital”. 
- Se diseña y se envía a nuestros Colaboradores mediante Correo Institucional, diversas Campañas gráficas y comunicacionales relacionadas con nuestra Entidad.
- Se diseña y se publica en Redes Sociales de la AND, diversas Campañas gráficas y comunicacionales relacionadas con nuestra Entidad.
- Se apoya en la realización de eventos de nuestra Entidad, se crea material de apoyo para estos y se realiza cubrimiento desde los diversos canales digitales institucionales. 
- Se continúa con el apoyo desde el proceso de Comunicación Estratégica a la ejecución del Programa de Transparencia y Ética Pública de la AND.
- Se promueve el Portafolio de Servicios de la AND.
NOVIEMBRE: Se continúa con la implementación de las diversas acciones del Plan de Acción de Comunicaciones 2025, para esto: 
- Se continúa con el diseño y realización de diversas piezas gráficas, visuales y presentaciones con temas relacionados a la AND.
- Se alimenta y actualiza de manera constante la matriz de relación de los eventos en los que participa la AND y su equipo Directivo durante 2025. 
- Se alimenta de manera constante el Repositorio Digital donde se almacenan los contenidos realizados desde el proceso de Comunicación Estratégica.
- Se realiza monitoreo constante en las Redes Sociales oficiales de la Agencia Nacional Digital y se da respuesta a los comentarios que los internautas realizan en estas.  
- Se envía a nuestros Colaboradores mediante Correo Institucional, mensajes con información importante relacionada a la Entidad. 
- Se continúa con la alimentación, mejoras y actualizaciones constantes en la Sede Electrónica e Intranet de la Agencia Nacional Digital.
- Se continúa en la elaboración de piezas para felicitar a los Colaboradores de la AND en su fecha de cumpleaños. 
- Se continúa en la elaboración de piezas gráficas con Fechas Especiales.
- Se continúa desarrollando las diversas acciones contempladas en la Estrategia de Rendición de Cuentas de la AND 2025.
- Se diseña y se envía a nuestros Colaboradores mediante Correo Institucional, diversas Campañas gráficas y comunicacionales relacionadas con nuestra Entidad.
- Se diseña y se publica en Redes Sociales de la AND, diversas Campañas gráficas y comunicacionales relacionadas con nuestra Entidad.
- Se apoya en la realización de eventos de nuestra Entidad, se crea material de apoyo para estos y se realiza cubrimiento desde los diversos canales digitales institucionales. 
- Se continúa con el apoyo desde el proceso de Comunicación Estratégica a la ejecución del Programa de Transparencia y Ética Pública de la AND.
- Se realiza diversos material gráfico y comunicacional digital para la participación de la AND en “Interopera 2025”. 
- Se hace cubrimiento desde los diversos canales digitales institucionales de la participación de la AND en “Interopera 2025”. 
DICIEMBRE: Se concluye la ejecución de las acciones previstas en el Plan de Acción de Comunicaciones 2025, cumpliendo en su totalidad los objetivos establecidos.
- Se diseñó y realizó diversas piezas gráficas, visuales y presentaciones con temas relacionados a la AND.
- Se alimentó y actualiza de manera constante la matriz de relación de los eventos en los que participó la AND y su equipo Directivo durante 2025. 
- Se alimentó de manera constante el Repositorio Digital donde se almacenan los contenidos realizados desde el proceso de Comunicación Estratégica.
- Se realizó monitoreo constante en las Redes Sociales oficiales de la Agencia Nacional Digital y se dio respuesta a los comentarios que los internautas realizan en estas.  
- Se envió a nuestros Colaboradores mediante Correo Institucional, mensajes con información importante relacionada a la Entidad. 
- Se continuó con la alimentación, mejoras y actualizaciones constantes en la Sede Electrónica e Intranet de la Agencia Nacional Digital.
- Se continuó en la elaboración de piezas para felicitar a los Colaboradores de la AND en su fecha de cumpleaños. 
- Se continuó en la elaboración de piezas gráficas con Fechas Especiales.
- Se elaboró y desarrolló en su totalidad la Estrategia de Rendición de Cuentas de la AND 2025 y su Cronograma, la cual fue aprobada por el Comité Institucional de Gestión y Desempeño. 
- Se realizó la Audiencia Pública de Rendición de Cuentas de la AND 2025.
- Se realizó campaña constante de comunicación divulgando los logros de la AND. 
- Se diseñó y se envió a nuestros Colaboradores mediante Correo Institucional, diversas Campañas gráficas y comunicacionales relacionadas con nuestra Entidad.
- Se diseñó y se publicó en Redes Sociales de la AND, diversas Campañas gráficas y comunicacionales relacionadas con nuestra Entidad.
- Se apoyó en la realización de eventos de nuestra Entidad, se creó material de apoyo para estos y se realizó cubrimiento desde los diversos canales digitales institucionales. 
- Se apoyó desde el proceso de Comunicación Estratégica en la ejecución del Programa de Transparencia y Ética Pública de la AND.
- Se promovió el Portafolio de Servicios de la AND.
- Durante este año se elaboró y actualizó la Política de Comunicación de la AND, la cual fue aprobada por el Comité Institucional de Gestión y Desempeño.
- Durante este año se actualizó la Matriz de Riesgo del proceso de Comunicación Estratégica y se cumplió con lo establecido en esta.
- Se diseñó y envió a nuestros Colaboradores mediante Correo Institucional, campañas constantes relacionadas a temas de seguridad de la información. 
- Se crearon espacios informativos e interactivos sobre temas de TI, cómo Cafés Institucionales AND, webinars, entre otros. 
- Se diseñaron y ejecutaron estrategias gráficas y comunicacionales de alto impacto, orientadas a fortalecer el posicionamiento de la Agencia Nacional Digital y promover sus servicios estratégicos. Entre ellas: Campaña “Promoción AND – Transformación Digital”, Campaña “AND – Inteligencia Artificial”, entre otras. Estas campañas fueron difundidas de manera orgánica a través de los canales digitales institucionales.
- Se diseñaron y publicaron piezas comunicacionales estratégicas orientadas a promocionar los servicios y proyectos de la AND, con mensajes alineados a los objetivos institucionales y dirigidos a audiencias clave. Este contenido se difundió a través de los canales digitales oficiales, garantizando coherencia visual y narrativa.
- Se realizaron Cápsulas informativas con contenido relacionado con el entorno digital y de temas relacionados a la AND, los cuales incluyeron subtítulos. 
- Se realizó monitoreo constante en las Redes Sociales oficiales de la Agencia Nacional Digital. 
- Se elaboraron y presentaron los reportes correspondientes en el “Cuadro de Mando Integral” de la AND, en cumplimiento de los requerimientos establecidos por el área de Planeación Institucional. Las mediciones solicitadas, relacionadas al proceso de Comunicación Estratégica y las redes sociales oficiales, cumplieron los objetivos establecidos y superaron las metas proyectadas, evidenciando el impacto positivo de las estrategias implementadas y el fortalecimiento de la presencia digital de la Entidad.
</t>
  </si>
  <si>
    <t>https://365and-my.sharepoint.com/:f:/r/personal/comunicaciones_and_gov_co/Documents/COMUNICACIONES%20AND%202025?csf=1&amp;web=1&amp;e=4Bx4kN</t>
  </si>
  <si>
    <t>Implementar el Plan de trabajo de la Política de Gestión del conocimiento y la innovación de MIPG</t>
  </si>
  <si>
    <t>Plan de trabajo para la implementación de la Política de Gestión del conocimiento y la innovación implementado</t>
  </si>
  <si>
    <t>Direccion/Planeaciòn</t>
  </si>
  <si>
    <t>DICIEMBRE: Durante el periodo establecido, se cumplió con la elaboración e implementación de la Estrategia de Gestión del Conocimiento de la AND. Las acciones desarrolladas fueron las siguientes:
1. Diagnóstico institucional sobre la situación actual de la gestión del conocimiento en la AND: Se diseñó  prototipo de encuesta para recopilar información y realizar el diagnóstico.
2. Modelo de gestión del conocimiento adaptado a la naturaleza jurídica, operativa y contractual de la entidad: Se elaboró el Plan de Acción de Gestión del Conocimiento, que incluye diferentes acciones institucionales.
3. Propuesta de hoja de ruta para la implementación, con lineamientos prácticos, responsables y metas: El Plan de Acción contempla lineamientos claros, responsables asignados y metas específicas para garantizar su ejecución.
4. Recomendaciones para fortalecer la memoria institucional, la transferencia de conocimiento y la articulación con aliados estratégicos: El Plan de Acción incorpora acciones orientadas a conservar la memoria institucional y promover la transferencia de conocimiento.
5. Documento técnico base para elevar a instancia directiva o integrar en planes institucionales futuros: Dentro del Plan de Acción y las acciones definidas en este se integra los Planes Institucionales de la AND.</t>
  </si>
  <si>
    <t>4. Potenciar la AND como una entidad eficiente a través de un equipo humano competente para el logro de los objetivos organizacionales</t>
  </si>
  <si>
    <t>Planeación Estratégica</t>
  </si>
  <si>
    <t>Desarollar los instrumentos de planificación estratégica y presupuestal</t>
  </si>
  <si>
    <t>PEI,PAA, Anteproyecto, POAI, MGMP,PAI</t>
  </si>
  <si>
    <t>Instrumentos Elaborados</t>
  </si>
  <si>
    <t>Dirección/Planeaciòn</t>
  </si>
  <si>
    <t>Diseñar e implementar los tableros de control CMI.</t>
  </si>
  <si>
    <t>Plan de trabajo para la implementaciòn deTablero de Control de la AND</t>
  </si>
  <si>
    <t>Avance del Plan de Trabajo</t>
  </si>
  <si>
    <t>Dirección/Planeaciòn/TI</t>
  </si>
  <si>
    <t>DICIEMBRE: Por parte de Planeación se realizaron mesas de trabajo con el Cientifco de Datos en el cual se hizo un análisis al tablero construido en el año 2022, el cual se intentó analizar lo PBIX para la actualización de la información de los años 2023,2024 y 2025.</t>
  </si>
  <si>
    <t>Implementacion del Plan de Accion MIPG</t>
  </si>
  <si>
    <t>Presentar a Comité Directivo o Institucional Informe seguimiento Plan MIPG</t>
  </si>
  <si>
    <t>Informes presentados</t>
  </si>
  <si>
    <t>DICIEMBRE: De acuerdo con el plan establecido para la implementacion de las Pliticas de MIPG y el seguimiento realizado con corte al IV trimestre</t>
  </si>
  <si>
    <t>Implementar el Programa de Transparencia y Ética Pública de la Agencia  (atención al ciudadano, rendición de cuentas, transparencia, servicio al ciudadano)</t>
  </si>
  <si>
    <t>Programa de Transparencia y Ética Pública elaborado de la agencia  implementado</t>
  </si>
  <si>
    <t>DICIEMBRE: En el marco del Programa de Transparencia y Ética Pública, se ejecutaron las diversas acciones orientadas a garantizar la transparencia, el acceso a la información y la mejora continua en sus procesos, algunas de las acciones son: 
- Se realizó el autodiagnóstico correspondiente para la integración con el portal Gov.co. A partir de este ejercicio, se implementaron mejoras gráficas en la plataforma institucional. Actualmente, nos encontramos en el proceso de actualización del sistema Drupal, lo que permitirá continuar con las mejoras técnicas y optimizar la experiencia del usuario.
- Se desarrollaron campañas de comunicación dirigidas a las áreas de la AND, con mensajes orientados a mantener actualizados sus contenidos y garantizar la publicación oportuna de documentos, informes y demás información en la Sede Electrónica. Estos mensajes se han enviado mediante correo institucional, promoviendo el cumplimiento de las obligaciones de transparencia.
- Desde el proceso de Comunicación se apoyó en la ejecución del Programa de Transparencia y Ética Pública de la AND, diseñando y elaborando diversas piezas gráficas y campañas comunicacionales relacionadas al tema.
- Se llevaron a cabo webinars como espacios de capacitación, abordando diversos temas relacionados con la plataforma institucional y el sector TI, fortaleciendo las competencias de los colaboradores y la apropiación tecnológica.
Además, en relación con la Política de Transparencia y Acceso a la Información Pública, la AND cumple con 99 puntos de 100 en el Índice de Transparencia y Acceso a la Información Pública medido por la Procuraduría General de la Nación, lo que evidencia el compromiso institucional con la rendición de cuentas y el acceso a la información.</t>
  </si>
  <si>
    <t>Implementar el Plan Estratégico de Tecnologías de Información -PETI</t>
  </si>
  <si>
    <t>PETI  implementado</t>
  </si>
  <si>
    <t>Nivel de Implementación</t>
  </si>
  <si>
    <t xml:space="preserve">Febrero </t>
  </si>
  <si>
    <t>DICIEMBRE:</t>
  </si>
  <si>
    <t>Implementar el plan de trabajo para la adopción del  Marco de Referenca de Arquitectura Empresarial del MinTIC de acuerdo a los dominios definidos en el documento de alcance y metodologia.</t>
  </si>
  <si>
    <t>Plan de implementación de  Arquitectura Empresarial implementado</t>
  </si>
  <si>
    <t>Dirección / Lider de Gestión de TI</t>
  </si>
  <si>
    <t>DICIEMBRE: Se ha desarrollado propuesta para la implementación del plan de trabajo para la adopción del Marco de Referencia de Arquitectura Empresarial en concordancia con lo definido en el documento de alcance y metodología, este proceso incluye: 
- Elaboración y validación del documento de alcance y metodología, que establece los lineamientos, fases y responsabilidades para la adopción del marco.
- Definición de los dominios de arquitectura asegurando su alineación con los objetivos institucionales y las directrices del MinTIC.
- Desarrollo del plan de trabajo, que contempla actividades específicas para la implementación progresiva, para integrar procesos y sistemas bajo principios de gobernanza digital, mejorar la eficiencia operativa y la toma de decisiones basada en datos y cumplir con los lineamientos nacionales en materia de arquitectura empresarial, contribuyendo a la transformación digital de Colombia.</t>
  </si>
  <si>
    <t>Dar continuidad a la implementación de la gestión del riesgo institucional (riesgos de gestión, corrupción y seguridad digital)</t>
  </si>
  <si>
    <t>Política de gestión del riesgo, guía de gestión del riesgo, controles y planes de tratamiento de riesgos implementados</t>
  </si>
  <si>
    <t>Informe de seguimiento a la implementacón de la gestión integral de riesgos</t>
  </si>
  <si>
    <t>Dirección / Equipos de planeación, seguridad de la información y control interno</t>
  </si>
  <si>
    <t>DICIEMBRE:Se realiza Informe de Seguimiento a Riesgos y Controles  . Evidencia: Repositorio SIGAND- CONTROL INTERNO</t>
  </si>
  <si>
    <t>Elaborar el plan de trabajo para la implementación del Sistema de Control Interno</t>
  </si>
  <si>
    <t>Plan de trabajo para la implementacón del sistema de control interno elaborado</t>
  </si>
  <si>
    <t>Dirección / Equipo de Control Interno</t>
  </si>
  <si>
    <t>Implementar el Sistema de Control Interno de acuerdo con la normatividad aplicable</t>
  </si>
  <si>
    <t>Realización de Informes de Ley,  seguimientos y auditoría acorde al Plan anual de auditorías así: se realizaron   13 actividades así:  -Informe de Riesgos de Gestión, Informe de Seguimiento a Indicadores, Informe de seguimiento a MIPG.,Informe PQRS I semestre 2024, Seguimiento a PQRSD primer semestre 2025,   Informe de seguimiento al programa de transparencia y Etica Pública, Informe de Austeridad del Gasto II Trim 2025 ,  Auditoría Interna ISO27001, Auditoria Proceso Gesti+on Documental. Auditoría Proceso Servisios Ciudadanos digitales, Informe de Riesgos de Corrupción, Informe Indicadores de Gestión. Auditoria de Certificación ISO 27001 por ICONTEC</t>
  </si>
  <si>
    <t>https://365and.sharepoint.com/:w:/r/sites/ControlInterno/Documentos%20compartidos/2025/REPORTE%20PLAN%20DE%20ACCION/REPORTE%20PLAN%20DE%20ACCION%20%20IV%20TRIM%202025.docx?d=wef5ca9c0c13346c69cd67431671d4629&amp;csf=1&amp;web=1&amp;e=fEBAZt</t>
  </si>
  <si>
    <t xml:space="preserve">Elaborar el Plan de Seguridad y Privacidad de la Información </t>
  </si>
  <si>
    <t>Plan de trabajo de seguridad de la información elaborado</t>
  </si>
  <si>
    <t>Dirección / Equipo de seguridad de la información/ Líder Gestión de TI</t>
  </si>
  <si>
    <t xml:space="preserve">Implementar el Plan de Seguridad y Privacidad de la Información </t>
  </si>
  <si>
    <t>Plan de trabajo de seguridad de la información implementado</t>
  </si>
  <si>
    <t>2.Desarrollar soluciones integrales de ciencia, innovación y tecnologías emergentes que fortalezcan la transformación digital del estado</t>
  </si>
  <si>
    <t>1. Aumentar el desarrollo de herramientas tecnológicas y/o proyectos de ciencia, tecnología e innovación que permitan fortalecer la prestación de los bienes y servicios que las entidades públicas ofrecen al ciudadano</t>
  </si>
  <si>
    <t>2. Integrar soluciones y servicios enfocados en Ciencia, Tecnología e Innovación que aporten a la transformación digital del estado colombiano.</t>
  </si>
  <si>
    <t>Desarrollar  las soluciones integrales de ciencia, innovación y tecnologías emergentes que fortalezcan a las entidades públicas en sus procesos de transformación digital a nivel nacional y territorial.</t>
  </si>
  <si>
    <t>Soluciones Desarrolladas</t>
  </si>
  <si>
    <t>Subdirección de Desarrollo y SCD</t>
  </si>
  <si>
    <t>2. Desarrollar soluciones integrales de ciencia, innovación y tecnologías emergentes que fortalezcan la transformación digital del estado</t>
  </si>
  <si>
    <t>Elaborar e implementar el Modelo de Gestiòn de Proyectos con enfoque PMO</t>
  </si>
  <si>
    <t>Modelo Operativo Financiero implementado</t>
  </si>
  <si>
    <t>Nivel de Implementaciòn</t>
  </si>
  <si>
    <t>Trimestal</t>
  </si>
  <si>
    <t>Subdirección de Desarrollo y Servicios Ciudadanos Digitales</t>
  </si>
  <si>
    <t>Octubre: Revisión y reestructuración del proceso de Ejecución (Incluye los subprocesos Controlar el cronograma, Administrar la aceptación de entregables y Administrar riesgos)
Noviembre: Revisión y reestructuración de los procesos de Ejecución (Incluye los subprocesos Administrar cambios del proyecto, Control de los costos y Administrar la subcontratación) y Monitoreo y Control y Cierre.
Diciembre: Consolidación del documento Modelo Operativo para la gestión de proyectos con enfoque PMO y emisión de la primera versión</t>
  </si>
  <si>
    <t>2. Integrar soluciones y servicios enfocados en Ciencia, Tecnología e Innovación que aporten a la transformación digital del estado colombiano</t>
  </si>
  <si>
    <t>Implementar la conformación de una red de alianzas que permita fortalecer la generación de productos y servicios de la AND</t>
  </si>
  <si>
    <t>Informe red de conformación de una red de alianzas implementado</t>
  </si>
  <si>
    <t>Elaborar y socializar el informe mensual de seguimiento a proyectos CTEI aplicada</t>
  </si>
  <si>
    <t>Informe Elaborado y Socializado</t>
  </si>
  <si>
    <t>Fondo Nacional del Ahorro - Contrato derivado 001 de 2024: De acuerdo con el desarrollo del proyecto de fábrica de software del FNA, se han realizado en el último trimestre los siguientes avances de acuerdo con cada componente técnico: 1. Soporte y mantenimiento: 194 peticiones y 45 incidentes gestionados; 2. Construcción de software: 71 desarrollos realizados; 3. Control de calidad: 70 mejoras revisadas, 30 correctivos realizados, 32 incidentes corregidos.
ICETEX - Contrato Derivado 2023-0791 Mesa de Servicio:  En la Mesa de Servicio se realiza la atención de los diferentes tickets generados en el transcurso del periodo  reportado de manera satisfactoria, así como el cumplimiento del alcance contractual.
ICETEX  Contrato Derivado 2023-0816 : En el periodo reportado se cumple con las asignaciones de los diferentes proyectos de desarrollo realizados por ICETEX de manera satisfactoria,  así como el cumplimiento del alcance contractual.</t>
  </si>
  <si>
    <t>FNA: https://365and.sharepoint.com/:p:/r/sites/subdirecciondedesarrollo/Documentos%20compartidos/30.1%20Proyectos/2024/2024%20FNA-011/CONTRATO%20001/2025/04%20CONTROL%20Y%20SEGUIMIENTO/03%20DOCUMENTOS%20PLANEACION/0.8%20Presentacio%CC%81n%20Gestio%CC%81n%20de%20indicadores%20FNA%204o%20Trimestre.pptx?d=w4527e7e62a454d8391f632680ca9f9c3&amp;csf=1&amp;web=1&amp;e=PbG1oI
https://365and.sharepoint.com/:p:/s/subdirecciondedesarrollo/IQBp7EJ4dSpmS42nMtNmMZPAAVqJ7eA7EKS6HQtwrqhnS5s?e=5tONvX
https://365and.sharepoint.com/:p:/s/subdirecciondedesarrollo/IQBlcCPpFf5JSJLSIe7WdDrdAQyQLN906ssRmRley9m3QRY?e=oyxQyg</t>
  </si>
  <si>
    <t>1.Prestación de los Servicios Ciudadanos Digitales Base cumpliendo estándares de seguridad, privacidad, acceso, neutralidad tecnológica y continuidad del servicio</t>
  </si>
  <si>
    <t>2. Implementar estrategias que faciliten el proceso de vinculación de las entidades públicas al Modelo de Servicios Ciudadanos Digitales en el marco de la transformación digital del estado</t>
  </si>
  <si>
    <t>1. Ampliar la cobertura en los procesos de articulación y prestación de los SCD en las entidades públicas y privadas.</t>
  </si>
  <si>
    <t xml:space="preserve">Poner en operación los evolutivos de Servicios Ciudadanos Digitales base </t>
  </si>
  <si>
    <t xml:space="preserve">Informe de evolutivos de Interoperabilidad, Carpeta Ciudadana Digital,  Autenticación Digital en operación </t>
  </si>
  <si>
    <t>Número de informes de evolutivos de SCD base en operación</t>
  </si>
  <si>
    <t xml:space="preserve">Subdirección de Desarrollo y Servicios Ciudadanos Digitales </t>
  </si>
  <si>
    <t>Anexo 2. Evolución digital del Convenio Interadministrativo No. 1225: Durante el presente período se llevaron a cabo 11 proyectos, los cuales fueron ejecutados a satisfacción, contando con la aprobación del Ministerio de Tecnologías de la Información y las Comunicaciones (MinTIC) respecto a la correcta ejecución de cada uno de ellos.</t>
  </si>
  <si>
    <t>https://mintic-my.sharepoint.com/:f:/r/personal/scd_mintic_gov_co/Documents/GIT%20SCD%202025/02.%20Gestion%20de%20Compras%20y%20Contratacion/01.Contratos%20o%20Convenios%20suscritos/02.Convenio%201225_2025/02%20EJECUCI%C3%93N/08%20Entregables%20de%20Convenio/03.%20Anexo%2002?csf=1&amp;web=1&amp;e=k1Gwi7</t>
  </si>
  <si>
    <t>Poner en operación los evolutivos de GOV.CO</t>
  </si>
  <si>
    <t xml:space="preserve">Informe de evolutivos de GOV.CO en operación </t>
  </si>
  <si>
    <t>Número de evolutivos de GOV.CO en operación</t>
  </si>
  <si>
    <t>Se llevo a cabo el proyecto P5. Portal único del estado colombiano Gov.co, con el cumplimiento a los evolutivos aprobados y ejecutados en el amrco del conevnio interadministrativo 1225-2025</t>
  </si>
  <si>
    <t>https://mintic-my.sharepoint.com/:f:/r/personal/scd_mintic_gov_co/Documents/GIT%20SCD%202025/02.%20Gestion%20de%20Compras%20y%20Contratacion/01.Contratos%20o%20Convenios%20suscritos/02.Convenio%201225_2025/02%20EJECUCI%C3%93N/08%20Entregables%20de%20Convenio/03.%20Anexo%2002/Insumos%20(no%20eliminar)/05.%20GovCO?csf=1&amp;web=1&amp;e=qbU2sx</t>
  </si>
  <si>
    <t xml:space="preserve">Asistir técnicamente a las entidades para su integración a SCD y GOV.CO conforme a la priorización realizada por MinTIC </t>
  </si>
  <si>
    <t>Informe entidades asistidas técnicamente para su integración a SCD y GOV.CO</t>
  </si>
  <si>
    <t>Número de entidades asistidas técnicamente</t>
  </si>
  <si>
    <t>En el marco de la ejecución del Convenio Interadministrativo No. 1225 de 2025, la Agencia Nacional Digital (AND) adelantó el proyecto de vinculación de 67 servicios aprobados por el Ministerio de Tecnologías de la Información y las Comunicaciones (MinTIC). Asimismo, se realizó el contacto con las entidades interesadas en participar en dicho proceso.</t>
  </si>
  <si>
    <t>https://mintic-my.sharepoint.com/:f:/r/personal/scd_mintic_gov_co/Documents/GIT%20SCD%202025/02.%20Gestion%20de%20Compras%20y%20Contratacion/01.Contratos%20o%20Convenios%20suscritos/02.Convenio%201225_2025/02%20EJECUCI%C3%93N/08%20Entregables%20de%20Convenio/03.%20Anexo%2002/PROYECTO%2002_VINCULACIONES?csf=1&amp;web=1&amp;e=2hmK5M</t>
  </si>
  <si>
    <t>Elaborar y socializar el informe mensual de operación de los Servicios Ciudadanos Digitales y de GOV.CO</t>
  </si>
  <si>
    <t>Informes de la operación de los Servicios Ciudadanos Digitales y GOV.CO</t>
  </si>
  <si>
    <t>Número de informes de la operación de los Servicios Ciudadanos Digitales y GOV.CO elaborados</t>
  </si>
  <si>
    <t>En el proyecto  “Portal Único del Estado Colombiano – GOV.CO” se dio cumplimiento a los evolutivos aprobados y ejecutados en el marco del Convenio Interadministrativo No. 1225 de 2025, generando los informes mensuales de seguimiento, los cuales fueron aprobados por el Ministerio de Tecnologías de la Información y las Comunicaciones (MinTIC).</t>
  </si>
  <si>
    <t xml:space="preserve">Actualizar e Implementar el modelo operativo-financiero que permita la autosostenibilidad de los SCD base </t>
  </si>
  <si>
    <t>Febreto</t>
  </si>
  <si>
    <t>Proceso</t>
  </si>
  <si>
    <t xml:space="preserve"> Aumentar la vinculación 
de las entidades públicas al ecosistema de información pública digital</t>
  </si>
  <si>
    <t>Defensa Juridica</t>
  </si>
  <si>
    <t>Gestion Contractual</t>
  </si>
  <si>
    <t>Actualizar el manual de contratación y manual de supervisión</t>
  </si>
  <si>
    <t>Manuales Contractuales Actualizados</t>
  </si>
  <si>
    <t>Actualizacion de Manuales</t>
  </si>
  <si>
    <t>Teniendo en cuenta el tramite en mención, se procede a proyectar el nuevo documento, este llevandose a junta directiva para ser aprobado y se encuentra en estado de aprobación o negación. Se anexa documento en borrador mientras se aprueba y se publica el nuevo manual.</t>
  </si>
  <si>
    <t>https://365and.sharepoint.com/:f:/s/JR-SUBDIRECCINJURDICA/IgBM2DPYTXDISZZzz0e4BajbAWTMmvOG-9WIo-8MezakRHk?e=9UE8iH</t>
  </si>
  <si>
    <t>Gestion Juridica</t>
  </si>
  <si>
    <t xml:space="preserve">Elaborar y publicar informe de PQRSD (peticiones, quejas, reclamos, sugerencias y denuncias) atendidas a través de los diferentes canales dentro de la Agencia </t>
  </si>
  <si>
    <t>El reporte de Informe de PQRSD Tercer Trimestre 2025, se encuentra realizado y enviado al area correspondiente para que este sea publicado, respecto al  Informe de PQRSD Cuarto Trimestre 2025, se realizará dicho reporte en el mes de enero para así reportar las recepcionadas y respondidas en Diciembre.</t>
  </si>
  <si>
    <t>Elaborar e implementar el plan de trabajo Registro Único de TIC 2025</t>
  </si>
  <si>
    <t>Plan de Trabajo Registro Unico de TIC</t>
  </si>
  <si>
    <t>Este proceso se encuentra realizado teniendo en cuenta que el proceso hace parte de la Subdirección Adm y Financiera, con el apoyo de nuestra subdirección se logro realizar el documento y pagar dicho registro.</t>
  </si>
  <si>
    <t>Elaborar el Plan de Gestión de datos personales</t>
  </si>
  <si>
    <t>Plan de Gestión de datos personales elaborado</t>
  </si>
  <si>
    <t>Subdirección Jurídica / Profesional Jurídica (Oficial de protección de datos)</t>
  </si>
  <si>
    <t>Se elaboro el Plan de Accion Datos Personales 2025, teniendo en cuenta lo pertinente a realizar.</t>
  </si>
  <si>
    <t>Implementar el Plan de Gestión de datos personales</t>
  </si>
  <si>
    <t>Plan de Gestión de datos personales implementado</t>
  </si>
  <si>
    <t>Se implementa dicho plan cumpliendo las acciones pertinente, describiendo los avances y realizando el reporte al 100%</t>
  </si>
  <si>
    <t>Implementar el Plan del Sistema de Gestión Ambiental</t>
  </si>
  <si>
    <t>Plan del Sistema de Gestión Ambiental implementado</t>
  </si>
  <si>
    <t>Subdirección Administrativa y Financiera / Profesional de  Gestión Ambienal</t>
  </si>
  <si>
    <t>Actualizar Plan  Estratégico de Talento Humano (capacitación; sostenibilidad y retención del talento humano; competencias para manejar economías de escala y gestión del conocimiento) que permita consolidar el capital intelectual en la entidad</t>
  </si>
  <si>
    <t xml:space="preserve"> Modelo de Gestión de Talento Humano implementado</t>
  </si>
  <si>
    <t>Nivel de Implementación del modelo</t>
  </si>
  <si>
    <t>Subdirección Administrativa y Financiera</t>
  </si>
  <si>
    <t>Actualizar e Implementar el Plan de Seguridad y Salud en el Trabajo (SST)</t>
  </si>
  <si>
    <t>Subdirección Administrativa y Financiera / Profesional de Talento Humano</t>
  </si>
  <si>
    <t xml:space="preserve">Se realizó la actualizacion del plan de trabajo del 2025 hasta la fecha el cual fue solicitador por la revisoria fiscal.                                                                                            Se actualizo el la matriz  legal hasta el 2025 .                                                                      Se realizó la evalución de estadares minimos de SST vigencia 2025. </t>
  </si>
  <si>
    <t>https://365and-my.sharepoint.com/:f:/r/personal/natalia_penagos_and_gov_co/Documents/Documentacion%20SG-SST/Plan%20de%20trabajo?csf=1&amp;web=1&amp;e=9RuynM</t>
  </si>
  <si>
    <t>Implementar el Plan  Estratégico de Talento Humano (incluye capacitación, bienestar e incentivos y código de integridad)</t>
  </si>
  <si>
    <t>Plan  Estratégico de Talento Humano (incluye capacitación, bienestar e incentivos y código de integridad) implementado</t>
  </si>
  <si>
    <t>Actualizar e Implementar el Plan de trabajo para la adopción de la estrategia de gestión de conflictos de interés</t>
  </si>
  <si>
    <t>Plan de trabajo para la adopción de la estrategia de gestión de conflictos de interés implementado</t>
  </si>
  <si>
    <t>Subdirección Administrativa y Financiera / Profesional de Talento Humano
Subdirección Jurídica</t>
  </si>
  <si>
    <t>Actualizar  Implementar el Plan Institucional de Archivos (PINAR)</t>
  </si>
  <si>
    <t xml:space="preserve">Subdirección Administrativa y Financiera / Profesional de Gestión Documental </t>
  </si>
  <si>
    <t xml:space="preserve">•	Se aprobó el Plan institucional de Archivos PINAR por parte del comité Institucional de Gestión y Desempeño
•	Se aprobó el Plan de Gestión Documental PGD por parte del comité Institucional de Gestión y Desempeño
•	Se aprobó el Sistema Integrado de Conservación SIC por parte del comité Institucional de Gestión y Desempeño
•	Se paso a aprobación de la Actualización y creación a la subdirección Administrativa y Financiera los Siguientes  documentos para su aplicación transversal en todas las dependencias de la Agencia:
	Plan de Transferencias Documentales Primarias – AND
	Plan de Transferencias Documentales Secundarias – AND
	Formato de Cronograma de Transferencias Documentales Primarias – AND
	Formato Acta de Transferencias Documentales Primarias – AND
	Subprograma de Reprografía y Digitalización – AND
</t>
  </si>
  <si>
    <t>https://365and.sharepoint.com/:f:/r/sites/AF-SUBADMINISTRATIVAYFINANCIERA/Documentos%20compartidos/GESTION%20DOCUMENTAL%202025/EVIDENCIAS%204%20TRIMESTRE%20SEGUIMIENTO%20PLAN%20DE%20ACCION%20INSTITUCIONAL%202025-GESTION%20DOCUMENTAL?csf=1&amp;web=1&amp;e=61pxoA</t>
  </si>
  <si>
    <t>Publicar la información contable a través de los Estados Financieros de la Agencia</t>
  </si>
  <si>
    <t xml:space="preserve">Estados Financieros de la Agencia publicados en la página web </t>
  </si>
  <si>
    <t>Subdirección Administrativa y Financiera / Contador</t>
  </si>
  <si>
    <t xml:space="preserve"> Los  Estados Financieros del III trimestre fueron públicados en la sede electrónica de la AND el 25/11/2025, los cuales fueron auditados por la Revisoría fiscal, adicionalmente se presentaron los reportes financieros correpondientes al III trimestre a la Contaduría General de la Nación.</t>
  </si>
  <si>
    <t>https://and.gov.co/transparencia-y-acceso-a-la-informacion/planeacion-presupuesto-e-informes/informes-de-gestion</t>
  </si>
  <si>
    <t>Estructuración de Proyectos</t>
  </si>
  <si>
    <t>Elaborar e Implementar el Modelo para la conformación de la red alianzas estratégicas (evaluación de aliados)</t>
  </si>
  <si>
    <t>Implementacion de Alianzas Estrategicas</t>
  </si>
  <si>
    <t xml:space="preserve">Nivel de Implementaciòn </t>
  </si>
  <si>
    <t>Subdireccion de Soluciones y Servicios</t>
  </si>
  <si>
    <t>Se continúa con la vinculación de Aliados Estratégicos mediante la búsqueda activa de empresas con experiencia en el sector público y en tecnologías emergentes. Durante el periodo se realizan reuniones de acercamiento, se actualiza la matriz de aliados con su especialidad y datos relevantes, y se solicita información técnica para fortalecer y ampliar el portafolio de servicios.
Se les presenta oficialmente el nuevo Portafolio de Servicios Institucional, para ofrecerles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</si>
  <si>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https://365and.sharepoint.com/:f:/r/sites/SUBDIRECCINDESOLUCIONESYSERVICIOS/Documentos%20compartidos/2025/MODELO%20DE%20NEGOCIO%20AND%202025/IV%20REPORTE%20TRIMESTRAL/Implementaci%C3%B3n%20de%20Alianzas%20Estrat%C3%A9gicas?csf=1&amp;web=1&amp;e=fHCliQ</t>
  </si>
  <si>
    <t>Gestion de Negocios</t>
  </si>
  <si>
    <t>Implementar Plan de Acción del modelo de negocio que permita lograr la autosostenibilidad y posicionamiento de la AND como referente en la transformación digital el país</t>
  </si>
  <si>
    <t>Plan de Acciòn Modelo de negocio Implementado AND</t>
  </si>
  <si>
    <t xml:space="preserve">Se avanza en la revisión y actualización del Modelo de Negocio con el equipo de Soluciones y Servicios, para optimizar procesos y alinearlos con los objetivos estratégicos.
- Se avanza en la actualización de forma constante de la base de datos de clientes (convenios y contratos) de la AND. 
- Actualización de la Matriz de Aliados, relacionados al sector o especializad y al contrato o convenio que ha tenido directo con la AND, todo esto para generar oportunidades de negocio. En este se encuentran los contactos y demás datos relevantes.
- En conjunto con los técnicos de Servicios Ciudadanos Digitales y la Subdirección de Soluciones y Servicios se lleva a cabo reuniones con los Municipios a quienes se les envió la carta “Transformación digital sin pausa. Aproveche el momento antes de la Ley de Garantías” presentando el nuevo Portafolio de Servicios de la AND como estrategia para reconocimiento de la Entidad y así lograr consolidar negocios relacionados a la misionalidad.
- Se avanza y se actualiza la base de datos de los Municipios de Colombia, alimentándola con datos de contacto completos y así mejorar la eficacia en la comunicación.
- Se mantiene actualizada matriz con el Mapeo de los Eventos y reuniones en las que se ha participado.
- Se realizan Propuestas para diversas Entidades desde la AND para desarrollar proyectos de Transformación Digital. 
- Durante este periodo se continua actualizando la base de datos de los Clientes Potenciales de la AND, para perfilamiento de futuros clientes y estrategia comercial.
</t>
  </si>
  <si>
    <t xml:space="preserve">https://365and.sharepoint.com/:f:/r/sites/SUBDIRECCINDESOLUCIONESYSERVICIOS/Documentos%20compartidos/2025/MODELO%20DE%20NEGOCIO%20AND%202025/IV%20REPORTE%20TRIMESTRAL?csf=1&amp;web=1&amp;e=9bV6TT </t>
  </si>
  <si>
    <t>IND</t>
  </si>
  <si>
    <t>ID_IND</t>
  </si>
  <si>
    <t>PROCESOS</t>
  </si>
  <si>
    <t>NOMBRE DE INDICADOR</t>
  </si>
  <si>
    <t>MEDIDA INDICADOR</t>
  </si>
  <si>
    <t>UNIDAD DE MEDIDA</t>
  </si>
  <si>
    <t>META</t>
  </si>
  <si>
    <t>PERIODICIDAD</t>
  </si>
  <si>
    <t>SCDA01</t>
  </si>
  <si>
    <t>CM01</t>
  </si>
  <si>
    <t>CM02</t>
  </si>
  <si>
    <t>DE01</t>
  </si>
  <si>
    <t>DE02</t>
  </si>
  <si>
    <t>PAI,PAA, Anteproyecto, POAI, MGMP,PAI</t>
  </si>
  <si>
    <t>DE03</t>
  </si>
  <si>
    <t>DE04</t>
  </si>
  <si>
    <t>EP01</t>
  </si>
  <si>
    <t>AD01</t>
  </si>
  <si>
    <t>CT01</t>
  </si>
  <si>
    <t>GI01</t>
  </si>
  <si>
    <t>GN01</t>
  </si>
  <si>
    <t>CTI01</t>
  </si>
  <si>
    <t>CTI02</t>
  </si>
  <si>
    <t>CTI03</t>
  </si>
  <si>
    <t>CTI04</t>
  </si>
  <si>
    <t>TI01</t>
  </si>
  <si>
    <t>TI02</t>
  </si>
  <si>
    <t>TH01</t>
  </si>
  <si>
    <t>TH02</t>
  </si>
  <si>
    <t>TH03</t>
  </si>
  <si>
    <t>TH04</t>
  </si>
  <si>
    <t>GD01</t>
  </si>
  <si>
    <t>FN01</t>
  </si>
  <si>
    <t>JR01</t>
  </si>
  <si>
    <t>JR02</t>
  </si>
  <si>
    <t>SCDP01</t>
  </si>
  <si>
    <t>SCDP02</t>
  </si>
  <si>
    <t>SCDP03</t>
  </si>
  <si>
    <t>SCDP04</t>
  </si>
  <si>
    <t>SM01</t>
  </si>
  <si>
    <t>SM02</t>
  </si>
  <si>
    <t>SM03</t>
  </si>
  <si>
    <t>SYPI01</t>
  </si>
  <si>
    <t>SYPI02</t>
  </si>
  <si>
    <t>SYPI03</t>
  </si>
  <si>
    <t>SYPI04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</si>
</sst>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1" x14ac:knownFonts="1">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sz val="10"/>
      <color theme="1"/>
      <name val="Calibri"/>
      <family val="2"/>
      <scheme val="minor"/>
    </font>
    <font>
      <b/>
      <sz val="16"/>
      <color theme="1"/>
      <name val="Century Gothic"/>
      <family val="2"/>
    </font>
    <font>
      <sz val="11"/>
      <color theme="1"/>
      <name val="Century Gothic"/>
      <family val="2"/>
    </font>
    <font>
      <b/>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20"/>
      <name val="Verdana"/>
      <family val="2"/>
    </font>
    <font>
      <b/>
      <sz val="8"/>
      <name val="Montserrat"/>
    </font>
    <font>
      <b/>
      <sz val="11"/>
      <name val="Verdana"/>
      <family val="2"/>
    </font>
    <font>
      <b/>
      <sz val="8"/>
      <name val="Verdana"/>
      <family val="2"/>
    </font>
    <font>
      <sz val="10"/>
      <color theme="1"/>
      <name val="Verdana"/>
      <family val="2"/>
    </font>
    <font>
      <sz val="11"/>
      <color theme="1"/>
      <name val="Verdana"/>
      <family val="2"/>
    </font>
    <font>
      <sz val="9"/>
      <color theme="1"/>
      <name val="Verdana"/>
      <family val="2"/>
    </font>
    <font>
      <sz val="9"/>
      <name val="Verdana"/>
      <family val="2"/>
    </font>
    <font>
      <b/>
      <sz val="11"/>
      <color theme="1"/>
      <name val="Verdana"/>
      <family val="2"/>
    </font>
    <font>
      <u/>
      <sz val="11"/>
      <color theme="10"/>
      <name val="Calibri"/>
      <family val="2"/>
      <scheme val="minor"/>
    </font>
    <font>
      <sz val="11"/>
      <color rgb="FF000000"/>
      <name val="Calibri"/>
      <family val="2"/>
      <scheme val="minor"/>
    </font>
    <font>
      <sz val="9"/>
      <color theme="1"/>
      <name val="Verdana"/>
      <family val="2"/>
      <charset val="1"/>
    </font>
    <font>
      <u/>
      <sz val="11"/>
      <color rgb="FF0563C1"/>
      <name val="Calibri"/>
      <family val="2"/>
    </font>
    <font>
      <sz val="11"/>
      <color rgb="FF000000"/>
      <name val="Calibri"/>
      <family val="2"/>
    </font>
    <font>
      <sz val="9"/>
      <color rgb="FF000000"/>
      <name val="Verdana"/>
      <family val="2"/>
    </font>
    <font>
      <b/>
      <sz val="9"/>
      <color rgb="FF000000"/>
      <name val="Calibri"/>
      <family val="2"/>
    </font>
    <font>
      <sz val="9"/>
      <color rgb="FF000000"/>
      <name val="Calibri"/>
      <family val="2"/>
    </font>
    <font>
      <b/>
      <sz val="11"/>
      <color rgb="FFFF0000"/>
      <name val="Calibri"/>
      <family val="2"/>
      <scheme val="minor"/>
    </font>
    <font>
      <sz val="12"/>
      <color rgb="FF000000"/>
      <name val="Aptos"/>
      <family val="2"/>
      <charset val="1"/>
    </font>
    <font>
      <sz val="11"/>
      <color theme="1"/>
      <name val="Calibri"/>
    </font>
  </fonts>
  <fills count="12">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E9A145"/>
        <bgColor indexed="64"/>
      </patternFill>
    </fill>
    <fill>
      <patternFill patternType="solid">
        <fgColor rgb="FFFBE5D6"/>
        <bgColor indexed="64"/>
      </patternFill>
    </fill>
    <fill>
      <patternFill patternType="solid">
        <fgColor rgb="FFF1C487"/>
        <bgColor indexed="64"/>
      </patternFill>
    </fill>
    <fill>
      <patternFill patternType="solid">
        <fgColor rgb="FFFBE5D6"/>
        <bgColor rgb="FF000000"/>
      </patternFill>
    </fill>
    <fill>
      <patternFill patternType="solid">
        <fgColor rgb="FF4472C4"/>
        <bgColor rgb="FF4472C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cellStyleXfs>
  <cellXfs count="192">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wrapText="1"/>
    </xf>
    <xf numFmtId="0" fontId="5" fillId="2" borderId="0" xfId="0" applyFont="1" applyFill="1" applyAlignment="1">
      <alignment vertical="center" wrapText="1"/>
    </xf>
    <xf numFmtId="41" fontId="6" fillId="2" borderId="0" xfId="1"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41" fontId="6" fillId="2" borderId="0" xfId="1" applyFont="1" applyFill="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0" fillId="0" borderId="1" xfId="0" applyFont="1" applyBorder="1" applyAlignment="1">
      <alignment wrapText="1"/>
    </xf>
    <xf numFmtId="0" fontId="10" fillId="5" borderId="1" xfId="0" applyFont="1" applyFill="1" applyBorder="1" applyAlignment="1">
      <alignment wrapText="1"/>
    </xf>
    <xf numFmtId="0" fontId="4" fillId="0" borderId="1" xfId="0" applyFont="1" applyBorder="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0" fillId="0" borderId="0" xfId="0" applyAlignment="1">
      <alignment wrapText="1"/>
    </xf>
    <xf numFmtId="1" fontId="4" fillId="0" borderId="1" xfId="0" applyNumberFormat="1" applyFont="1" applyBorder="1" applyAlignment="1">
      <alignment horizontal="center" vertical="center" wrapText="1"/>
    </xf>
    <xf numFmtId="9" fontId="4" fillId="0" borderId="1" xfId="2" applyFont="1" applyFill="1" applyBorder="1" applyAlignment="1">
      <alignment horizontal="center" vertical="center" wrapText="1"/>
    </xf>
    <xf numFmtId="0" fontId="8" fillId="2" borderId="0" xfId="0" applyFont="1" applyFill="1" applyAlignment="1">
      <alignment horizontal="center" vertical="center" wrapText="1"/>
    </xf>
    <xf numFmtId="0" fontId="3" fillId="0" borderId="0" xfId="0" applyFont="1"/>
    <xf numFmtId="9" fontId="9" fillId="0" borderId="1" xfId="2"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0" borderId="0" xfId="0" applyAlignment="1">
      <alignment horizontal="center" vertical="center" wrapText="1"/>
    </xf>
    <xf numFmtId="0" fontId="15" fillId="2" borderId="0" xfId="0" applyFont="1" applyFill="1" applyAlignment="1">
      <alignment horizontal="center" vertical="center" wrapText="1"/>
    </xf>
    <xf numFmtId="0" fontId="12" fillId="8" borderId="3" xfId="0" applyFont="1" applyFill="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xf>
    <xf numFmtId="0" fontId="16" fillId="0" borderId="0" xfId="0" applyFont="1"/>
    <xf numFmtId="0" fontId="15" fillId="2" borderId="0" xfId="0" applyFont="1" applyFill="1" applyAlignment="1">
      <alignment vertical="center" wrapText="1"/>
    </xf>
    <xf numFmtId="0" fontId="16" fillId="0" borderId="0" xfId="0" applyFont="1" applyAlignment="1">
      <alignment horizontal="center" vertical="center" wrapText="1"/>
    </xf>
    <xf numFmtId="0" fontId="15" fillId="2" borderId="0" xfId="0" applyFont="1" applyFill="1" applyAlignment="1">
      <alignment horizontal="left" vertical="center" wrapText="1"/>
    </xf>
    <xf numFmtId="0" fontId="16" fillId="0" borderId="0" xfId="0" applyFont="1" applyAlignment="1">
      <alignment wrapText="1"/>
    </xf>
    <xf numFmtId="0" fontId="14" fillId="8" borderId="3" xfId="0" applyFont="1" applyFill="1" applyBorder="1" applyAlignment="1" applyProtection="1">
      <alignment horizontal="center" vertical="center" wrapText="1"/>
      <protection locked="0"/>
    </xf>
    <xf numFmtId="0" fontId="14" fillId="8" borderId="1" xfId="0" applyFont="1" applyFill="1" applyBorder="1" applyAlignment="1" applyProtection="1">
      <alignment horizontal="center" vertical="center" wrapText="1"/>
      <protection locked="0"/>
    </xf>
    <xf numFmtId="9" fontId="0" fillId="0" borderId="0" xfId="2" applyFont="1" applyFill="1" applyBorder="1"/>
    <xf numFmtId="0" fontId="0" fillId="0" borderId="1" xfId="0" applyBorder="1" applyAlignment="1" applyProtection="1">
      <alignment horizontal="center" vertical="center"/>
      <protection locked="0"/>
    </xf>
    <xf numFmtId="0" fontId="0" fillId="0" borderId="1" xfId="0" applyBorder="1" applyProtection="1">
      <protection locked="0"/>
    </xf>
    <xf numFmtId="9" fontId="0" fillId="8" borderId="1" xfId="2" applyFont="1" applyFill="1" applyBorder="1" applyAlignment="1" applyProtection="1">
      <alignment horizontal="center" vertical="center"/>
      <protection locked="0"/>
    </xf>
    <xf numFmtId="0" fontId="0" fillId="8" borderId="1" xfId="0" applyFill="1" applyBorder="1" applyProtection="1">
      <protection locked="0"/>
    </xf>
    <xf numFmtId="9" fontId="0" fillId="0" borderId="1" xfId="0" applyNumberFormat="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1" fontId="0" fillId="8" borderId="1" xfId="0" applyNumberFormat="1" applyFill="1" applyBorder="1" applyAlignment="1" applyProtection="1">
      <alignment horizontal="center" vertical="center"/>
      <protection locked="0"/>
    </xf>
    <xf numFmtId="9" fontId="0" fillId="0" borderId="1" xfId="2" applyFont="1" applyBorder="1" applyAlignment="1" applyProtection="1">
      <alignment horizontal="center" vertical="center"/>
      <protection locked="0"/>
    </xf>
    <xf numFmtId="9" fontId="0" fillId="8" borderId="1" xfId="0" applyNumberFormat="1" applyFill="1" applyBorder="1" applyAlignment="1" applyProtection="1">
      <alignment horizontal="center" vertical="center"/>
      <protection locked="0"/>
    </xf>
    <xf numFmtId="9" fontId="0" fillId="8" borderId="1" xfId="2" applyFont="1" applyFill="1" applyBorder="1" applyAlignment="1" applyProtection="1">
      <alignment horizontal="center" vertical="center"/>
    </xf>
    <xf numFmtId="9" fontId="17" fillId="2" borderId="1" xfId="2" applyFont="1" applyFill="1" applyBorder="1" applyAlignment="1" applyProtection="1">
      <alignment horizontal="center" vertical="center" wrapText="1"/>
    </xf>
    <xf numFmtId="9" fontId="0" fillId="0" borderId="1" xfId="2" applyFont="1" applyBorder="1" applyAlignment="1" applyProtection="1">
      <alignment horizontal="center" vertical="center"/>
    </xf>
    <xf numFmtId="9" fontId="0" fillId="0" borderId="1" xfId="2" applyFont="1" applyBorder="1" applyProtection="1">
      <protection locked="0"/>
    </xf>
    <xf numFmtId="9" fontId="0" fillId="0" borderId="1" xfId="0" applyNumberFormat="1" applyBorder="1" applyProtection="1">
      <protection locked="0"/>
    </xf>
    <xf numFmtId="9" fontId="0" fillId="8" borderId="1" xfId="2" applyFont="1" applyFill="1" applyBorder="1" applyProtection="1">
      <protection locked="0"/>
    </xf>
    <xf numFmtId="9" fontId="4" fillId="8" borderId="1" xfId="2" applyFont="1" applyFill="1" applyBorder="1" applyAlignment="1" applyProtection="1">
      <alignment horizontal="center" vertical="center"/>
    </xf>
    <xf numFmtId="9" fontId="0" fillId="8" borderId="1" xfId="2" applyFont="1" applyFill="1" applyBorder="1" applyProtection="1"/>
    <xf numFmtId="9" fontId="17" fillId="0" borderId="1" xfId="2" applyFont="1" applyBorder="1" applyAlignment="1" applyProtection="1">
      <alignment horizontal="center" vertical="center"/>
      <protection locked="0"/>
    </xf>
    <xf numFmtId="9" fontId="17" fillId="8" borderId="1" xfId="2" applyFont="1" applyFill="1" applyBorder="1" applyAlignment="1" applyProtection="1">
      <alignment horizontal="center" vertical="center"/>
      <protection locked="0"/>
    </xf>
    <xf numFmtId="9" fontId="17" fillId="0" borderId="1" xfId="2" applyFont="1" applyBorder="1" applyAlignment="1" applyProtection="1">
      <alignment horizontal="center" vertical="center"/>
    </xf>
    <xf numFmtId="9" fontId="17" fillId="8" borderId="1" xfId="2" applyFont="1" applyFill="1" applyBorder="1" applyAlignment="1" applyProtection="1">
      <alignment horizontal="center" vertical="center"/>
    </xf>
    <xf numFmtId="9" fontId="17" fillId="8" borderId="1" xfId="2" applyFont="1" applyFill="1" applyBorder="1" applyAlignment="1" applyProtection="1">
      <alignment horizontal="center" vertical="center" wrapText="1"/>
    </xf>
    <xf numFmtId="9" fontId="17" fillId="0" borderId="1" xfId="2" applyFont="1" applyFill="1" applyBorder="1" applyAlignment="1" applyProtection="1">
      <alignment horizontal="center" vertical="center"/>
    </xf>
    <xf numFmtId="9" fontId="9" fillId="0" borderId="1" xfId="2" applyFont="1" applyFill="1" applyBorder="1" applyAlignment="1" applyProtection="1">
      <alignment horizontal="center" vertical="center" wrapText="1"/>
    </xf>
    <xf numFmtId="0" fontId="3" fillId="0" borderId="10" xfId="0" applyFont="1" applyBorder="1" applyAlignment="1">
      <alignment horizontal="center" vertical="center"/>
    </xf>
    <xf numFmtId="0" fontId="0" fillId="0" borderId="10" xfId="0" applyBorder="1" applyAlignment="1">
      <alignment wrapText="1"/>
    </xf>
    <xf numFmtId="0" fontId="0" fillId="0" borderId="1" xfId="0" applyBorder="1" applyAlignment="1" applyProtection="1">
      <alignment wrapText="1"/>
      <protection locked="0"/>
    </xf>
    <xf numFmtId="0" fontId="20" fillId="0" borderId="1" xfId="3" applyBorder="1" applyAlignment="1" applyProtection="1">
      <alignment horizontal="center" vertical="center" wrapText="1"/>
      <protection locked="0"/>
    </xf>
    <xf numFmtId="0" fontId="20" fillId="8" borderId="1" xfId="3" applyFill="1" applyBorder="1" applyAlignment="1" applyProtection="1">
      <alignment wrapText="1"/>
      <protection locked="0"/>
    </xf>
    <xf numFmtId="0" fontId="20" fillId="2" borderId="1" xfId="3" applyFill="1" applyBorder="1" applyAlignment="1" applyProtection="1">
      <alignment vertical="center" wrapText="1"/>
      <protection locked="0"/>
    </xf>
    <xf numFmtId="0" fontId="12" fillId="8" borderId="10" xfId="0" applyFont="1" applyFill="1" applyBorder="1" applyAlignment="1" applyProtection="1">
      <alignment horizontal="center" vertical="center" wrapText="1"/>
      <protection locked="0"/>
    </xf>
    <xf numFmtId="0" fontId="0" fillId="0" borderId="10" xfId="0" applyBorder="1" applyProtection="1">
      <protection locked="0"/>
    </xf>
    <xf numFmtId="0" fontId="0" fillId="0" borderId="10" xfId="0" applyBorder="1" applyAlignment="1" applyProtection="1">
      <alignment vertical="top" wrapText="1"/>
      <protection locked="0"/>
    </xf>
    <xf numFmtId="9" fontId="0" fillId="0" borderId="11" xfId="2" applyFont="1" applyBorder="1" applyAlignment="1" applyProtection="1">
      <alignment horizontal="center" vertical="center"/>
    </xf>
    <xf numFmtId="0" fontId="21" fillId="8" borderId="1" xfId="0" applyFont="1" applyFill="1" applyBorder="1" applyAlignment="1" applyProtection="1">
      <alignment vertical="top" wrapText="1"/>
      <protection locked="0"/>
    </xf>
    <xf numFmtId="0" fontId="0" fillId="0" borderId="1" xfId="0" applyBorder="1" applyAlignment="1" applyProtection="1">
      <alignment vertical="center" wrapText="1"/>
      <protection locked="0"/>
    </xf>
    <xf numFmtId="0" fontId="20" fillId="8" borderId="12" xfId="3" applyFill="1" applyBorder="1" applyAlignment="1" applyProtection="1">
      <alignment vertical="center" wrapText="1"/>
      <protection locked="0"/>
    </xf>
    <xf numFmtId="0" fontId="0" fillId="8" borderId="5" xfId="0" applyFill="1" applyBorder="1" applyAlignment="1" applyProtection="1">
      <alignment wrapText="1"/>
      <protection locked="0"/>
    </xf>
    <xf numFmtId="0" fontId="21" fillId="0" borderId="1" xfId="0" applyFont="1" applyBorder="1" applyAlignment="1" applyProtection="1">
      <alignment vertical="top" wrapText="1"/>
      <protection locked="0"/>
    </xf>
    <xf numFmtId="0" fontId="20" fillId="2" borderId="1" xfId="3" applyFill="1" applyBorder="1" applyAlignment="1" applyProtection="1">
      <alignment wrapText="1"/>
      <protection locked="0"/>
    </xf>
    <xf numFmtId="0" fontId="21" fillId="0" borderId="11" xfId="0" applyFont="1" applyBorder="1" applyAlignment="1" applyProtection="1">
      <alignment vertical="top" wrapText="1"/>
      <protection locked="0"/>
    </xf>
    <xf numFmtId="0" fontId="12" fillId="8" borderId="13" xfId="0" applyFont="1" applyFill="1" applyBorder="1" applyAlignment="1" applyProtection="1">
      <alignment horizontal="center" vertical="center" wrapText="1"/>
      <protection locked="0"/>
    </xf>
    <xf numFmtId="0" fontId="21" fillId="0" borderId="13" xfId="0" applyFont="1" applyBorder="1" applyAlignment="1" applyProtection="1">
      <alignment vertical="top" wrapText="1"/>
      <protection locked="0"/>
    </xf>
    <xf numFmtId="0" fontId="21" fillId="8" borderId="13" xfId="0" applyFont="1" applyFill="1" applyBorder="1" applyAlignment="1" applyProtection="1">
      <alignment vertical="top" wrapText="1"/>
      <protection locked="0"/>
    </xf>
    <xf numFmtId="0" fontId="0" fillId="8" borderId="10" xfId="0" applyFill="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0" fillId="8" borderId="10" xfId="3" applyFill="1" applyBorder="1" applyAlignment="1" applyProtection="1">
      <alignment vertical="top" wrapText="1"/>
      <protection locked="0"/>
    </xf>
    <xf numFmtId="0" fontId="20" fillId="8" borderId="10" xfId="3" applyFill="1" applyBorder="1" applyAlignment="1" applyProtection="1">
      <alignment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vertical="top" wrapText="1"/>
      <protection locked="0"/>
    </xf>
    <xf numFmtId="0" fontId="0" fillId="0" borderId="5" xfId="0" applyBorder="1" applyAlignment="1" applyProtection="1">
      <alignment vertical="top" wrapText="1"/>
      <protection locked="0"/>
    </xf>
    <xf numFmtId="0" fontId="21" fillId="8" borderId="11" xfId="0" applyFont="1" applyFill="1" applyBorder="1" applyAlignment="1" applyProtection="1">
      <alignment vertical="top" wrapText="1"/>
      <protection locked="0"/>
    </xf>
    <xf numFmtId="0" fontId="25" fillId="0" borderId="11" xfId="0" applyFont="1" applyBorder="1" applyAlignment="1" applyProtection="1">
      <alignment vertical="top" wrapText="1"/>
      <protection locked="0"/>
    </xf>
    <xf numFmtId="0" fontId="21" fillId="2" borderId="11" xfId="0" applyFont="1" applyFill="1" applyBorder="1" applyAlignment="1" applyProtection="1">
      <alignment horizontal="left" vertical="top" wrapText="1"/>
      <protection locked="0"/>
    </xf>
    <xf numFmtId="0" fontId="21" fillId="8" borderId="11" xfId="0" applyFont="1" applyFill="1" applyBorder="1" applyAlignment="1" applyProtection="1">
      <alignment horizontal="left" vertical="top" wrapText="1"/>
      <protection locked="0"/>
    </xf>
    <xf numFmtId="0" fontId="22" fillId="0" borderId="10" xfId="0" applyFont="1" applyBorder="1" applyAlignment="1" applyProtection="1">
      <alignment vertical="center" wrapText="1"/>
      <protection locked="0"/>
    </xf>
    <xf numFmtId="0" fontId="20" fillId="8" borderId="10" xfId="3" applyFill="1" applyBorder="1" applyAlignment="1" applyProtection="1">
      <alignment horizontal="left" vertical="top" wrapText="1"/>
      <protection locked="0"/>
    </xf>
    <xf numFmtId="0" fontId="0" fillId="8" borderId="1" xfId="0" applyFill="1" applyBorder="1" applyAlignment="1" applyProtection="1">
      <alignment horizontal="center" vertical="top" wrapText="1"/>
      <protection locked="0"/>
    </xf>
    <xf numFmtId="0" fontId="21"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8" borderId="1" xfId="0" applyFill="1" applyBorder="1" applyAlignment="1" applyProtection="1">
      <alignment vertical="top" wrapText="1"/>
      <protection locked="0"/>
    </xf>
    <xf numFmtId="0" fontId="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9" fontId="0" fillId="0" borderId="1" xfId="2" applyFont="1" applyBorder="1" applyProtection="1"/>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20" fillId="0" borderId="10" xfId="3" applyBorder="1" applyAlignment="1" applyProtection="1">
      <alignment horizontal="center" vertical="center" wrapText="1"/>
      <protection locked="0"/>
    </xf>
    <xf numFmtId="0" fontId="20" fillId="8" borderId="10" xfId="3" applyFill="1" applyBorder="1" applyAlignment="1" applyProtection="1">
      <alignment horizontal="center" vertical="center"/>
      <protection locked="0"/>
    </xf>
    <xf numFmtId="0" fontId="20" fillId="0" borderId="10" xfId="3" applyBorder="1" applyAlignment="1" applyProtection="1">
      <alignment horizontal="center" vertical="center"/>
      <protection locked="0"/>
    </xf>
    <xf numFmtId="1" fontId="4" fillId="2" borderId="1" xfId="0" applyNumberFormat="1" applyFont="1" applyFill="1" applyBorder="1" applyAlignment="1">
      <alignment horizontal="center" vertical="center" wrapText="1"/>
    </xf>
    <xf numFmtId="0" fontId="20" fillId="0" borderId="10" xfId="3" applyBorder="1" applyAlignment="1" applyProtection="1">
      <alignment vertical="center"/>
      <protection locked="0"/>
    </xf>
    <xf numFmtId="0" fontId="23" fillId="10" borderId="10" xfId="0" applyFont="1" applyFill="1" applyBorder="1" applyAlignment="1" applyProtection="1">
      <alignment wrapText="1"/>
      <protection locked="0"/>
    </xf>
    <xf numFmtId="0" fontId="24" fillId="0" borderId="11" xfId="0" applyFont="1" applyBorder="1" applyAlignment="1" applyProtection="1">
      <alignment vertical="top" wrapText="1"/>
      <protection locked="0"/>
    </xf>
    <xf numFmtId="0" fontId="20" fillId="8" borderId="10" xfId="3" applyFill="1" applyBorder="1" applyAlignment="1" applyProtection="1">
      <alignment horizontal="center" vertical="center" wrapText="1"/>
      <protection locked="0"/>
    </xf>
    <xf numFmtId="0" fontId="21" fillId="0" borderId="13" xfId="0" applyFont="1" applyBorder="1" applyAlignment="1" applyProtection="1">
      <alignment horizontal="left" vertical="top" wrapText="1"/>
      <protection locked="0"/>
    </xf>
    <xf numFmtId="9" fontId="21" fillId="8" borderId="13" xfId="0" applyNumberFormat="1" applyFont="1" applyFill="1" applyBorder="1" applyAlignment="1" applyProtection="1">
      <alignment vertical="top" wrapText="1"/>
      <protection locked="0"/>
    </xf>
    <xf numFmtId="0" fontId="0" fillId="0" borderId="1" xfId="0" applyBorder="1" applyAlignment="1" applyProtection="1">
      <alignment vertical="top"/>
      <protection locked="0"/>
    </xf>
    <xf numFmtId="0" fontId="0" fillId="8" borderId="1" xfId="0" applyFill="1" applyBorder="1" applyAlignment="1" applyProtection="1">
      <alignment vertical="top"/>
      <protection locked="0"/>
    </xf>
    <xf numFmtId="0" fontId="20" fillId="0" borderId="10" xfId="3" applyFill="1" applyBorder="1" applyAlignment="1" applyProtection="1">
      <alignment horizontal="left" vertical="center" wrapText="1"/>
      <protection locked="0"/>
    </xf>
    <xf numFmtId="0" fontId="20" fillId="8" borderId="10" xfId="3" applyFill="1" applyBorder="1" applyAlignment="1" applyProtection="1">
      <alignment horizontal="left" vertical="center" wrapText="1"/>
      <protection locked="0"/>
    </xf>
    <xf numFmtId="0" fontId="25" fillId="0" borderId="1" xfId="0" applyFont="1" applyBorder="1" applyAlignment="1" applyProtection="1">
      <alignment horizontal="left" vertical="top" wrapText="1"/>
      <protection locked="0"/>
    </xf>
    <xf numFmtId="0" fontId="26" fillId="11"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 fillId="2" borderId="1" xfId="0" applyFont="1" applyFill="1" applyBorder="1" applyAlignment="1">
      <alignment horizontal="center" vertical="center"/>
    </xf>
    <xf numFmtId="9" fontId="4" fillId="2" borderId="1" xfId="2" applyFont="1" applyFill="1" applyBorder="1" applyAlignment="1">
      <alignment horizontal="center" vertical="center" wrapText="1"/>
    </xf>
    <xf numFmtId="9" fontId="4" fillId="0" borderId="1" xfId="2"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25" fillId="8" borderId="1" xfId="0" applyFont="1" applyFill="1" applyBorder="1" applyAlignment="1" applyProtection="1">
      <alignment horizontal="left" vertical="top" wrapText="1"/>
      <protection locked="0"/>
    </xf>
    <xf numFmtId="0" fontId="12" fillId="7" borderId="9" xfId="0" applyFont="1" applyFill="1" applyBorder="1" applyAlignment="1">
      <alignment horizontal="center" vertical="center"/>
    </xf>
    <xf numFmtId="0" fontId="12" fillId="7"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9" fontId="17" fillId="8"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9" fontId="0" fillId="0" borderId="1" xfId="0" applyNumberFormat="1" applyBorder="1" applyAlignment="1">
      <alignment horizontal="center" vertical="center"/>
    </xf>
    <xf numFmtId="0" fontId="17" fillId="8" borderId="0" xfId="0" applyFont="1" applyFill="1" applyAlignment="1">
      <alignment horizontal="center" vertical="center" wrapText="1"/>
    </xf>
    <xf numFmtId="0" fontId="17" fillId="8" borderId="1" xfId="0" applyFont="1" applyFill="1" applyBorder="1" applyAlignment="1">
      <alignment horizontal="center" vertical="center"/>
    </xf>
    <xf numFmtId="0" fontId="0" fillId="8" borderId="1" xfId="0" applyFill="1" applyBorder="1" applyAlignment="1">
      <alignment horizontal="center" vertical="center"/>
    </xf>
    <xf numFmtId="9" fontId="17" fillId="2" borderId="1"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1" fontId="0" fillId="8" borderId="1" xfId="0" applyNumberFormat="1" applyFill="1" applyBorder="1" applyAlignment="1">
      <alignment horizontal="center" vertical="center"/>
    </xf>
    <xf numFmtId="0" fontId="17" fillId="8" borderId="5" xfId="0" applyFont="1" applyFill="1" applyBorder="1" applyAlignment="1">
      <alignment horizontal="center" vertical="center" wrapText="1"/>
    </xf>
    <xf numFmtId="9" fontId="0" fillId="8" borderId="1" xfId="0" applyNumberFormat="1" applyFill="1" applyBorder="1" applyAlignment="1">
      <alignment horizontal="center" vertical="center"/>
    </xf>
    <xf numFmtId="0" fontId="12" fillId="8" borderId="1" xfId="0" applyFont="1" applyFill="1" applyBorder="1" applyAlignment="1">
      <alignment horizontal="center" vertical="center" wrapText="1"/>
    </xf>
    <xf numFmtId="0" fontId="0" fillId="0" borderId="1" xfId="0" applyBorder="1"/>
    <xf numFmtId="0" fontId="9" fillId="8" borderId="1" xfId="0" applyFont="1" applyFill="1" applyBorder="1" applyAlignment="1">
      <alignment horizontal="center" vertical="center" wrapText="1"/>
    </xf>
    <xf numFmtId="1" fontId="9" fillId="8" borderId="1" xfId="0" applyNumberFormat="1" applyFont="1" applyFill="1" applyBorder="1" applyAlignment="1">
      <alignment horizontal="center" vertical="center" wrapText="1"/>
    </xf>
    <xf numFmtId="0" fontId="0" fillId="8" borderId="1" xfId="0" applyFill="1" applyBorder="1"/>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0" xfId="0" applyFont="1" applyFill="1" applyAlignment="1">
      <alignment horizontal="center" vertical="center" wrapText="1"/>
    </xf>
    <xf numFmtId="1" fontId="4" fillId="8" borderId="1" xfId="0" applyNumberFormat="1" applyFont="1" applyFill="1" applyBorder="1" applyAlignment="1">
      <alignment horizontal="center" vertical="center" wrapText="1"/>
    </xf>
    <xf numFmtId="0" fontId="12" fillId="8" borderId="11" xfId="0" applyFont="1" applyFill="1" applyBorder="1" applyAlignment="1">
      <alignment horizontal="center" vertical="center" wrapText="1"/>
    </xf>
    <xf numFmtId="0" fontId="0" fillId="0" borderId="11" xfId="0" applyBorder="1" applyAlignment="1">
      <alignment horizontal="center" vertical="center"/>
    </xf>
    <xf numFmtId="0" fontId="0" fillId="8" borderId="11" xfId="0" applyFill="1" applyBorder="1" applyAlignment="1">
      <alignment horizontal="center" vertical="center"/>
    </xf>
    <xf numFmtId="9" fontId="0" fillId="0" borderId="11" xfId="0" applyNumberFormat="1" applyBorder="1" applyAlignment="1">
      <alignment horizontal="center" vertical="center"/>
    </xf>
    <xf numFmtId="9" fontId="9" fillId="8"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14" fillId="7" borderId="9" xfId="0" applyFont="1" applyFill="1" applyBorder="1" applyAlignment="1">
      <alignment horizontal="center" vertical="center"/>
    </xf>
    <xf numFmtId="0" fontId="14" fillId="7"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7" fillId="0" borderId="1" xfId="0" applyFont="1" applyBorder="1" applyAlignment="1">
      <alignment vertical="center"/>
    </xf>
    <xf numFmtId="0" fontId="14" fillId="8" borderId="1" xfId="0" applyFont="1" applyFill="1" applyBorder="1" applyAlignment="1">
      <alignment horizontal="center" vertical="center" wrapText="1"/>
    </xf>
    <xf numFmtId="0" fontId="28" fillId="8" borderId="1" xfId="0" applyFont="1" applyFill="1" applyBorder="1" applyAlignment="1" applyProtection="1">
      <alignment horizontal="center" vertical="center" wrapText="1"/>
      <protection locked="0"/>
    </xf>
    <xf numFmtId="0" fontId="29" fillId="0" borderId="1" xfId="0" applyFont="1" applyBorder="1" applyAlignment="1" applyProtection="1">
      <alignment vertical="top" wrapText="1"/>
      <protection locked="0"/>
    </xf>
    <xf numFmtId="0" fontId="30" fillId="0" borderId="1" xfId="0" applyFont="1" applyBorder="1" applyAlignment="1" applyProtection="1">
      <alignment vertical="top" wrapText="1"/>
      <protection locked="0"/>
    </xf>
    <xf numFmtId="0" fontId="1" fillId="8" borderId="11" xfId="0" applyFont="1" applyFill="1" applyBorder="1" applyAlignment="1" applyProtection="1">
      <alignment vertical="top" wrapText="1"/>
      <protection locked="0"/>
    </xf>
    <xf numFmtId="0" fontId="3" fillId="2" borderId="0" xfId="0" applyFont="1" applyFill="1" applyAlignment="1">
      <alignment horizontal="left" vertical="center" wrapText="1"/>
    </xf>
    <xf numFmtId="0" fontId="11" fillId="0" borderId="0" xfId="0" applyFont="1" applyAlignment="1">
      <alignment horizontal="center" vertical="center"/>
    </xf>
    <xf numFmtId="0" fontId="13" fillId="7" borderId="7" xfId="0" applyFont="1" applyFill="1" applyBorder="1" applyAlignment="1">
      <alignment horizontal="center" wrapText="1"/>
    </xf>
    <xf numFmtId="0" fontId="13" fillId="7" borderId="8" xfId="0" applyFont="1" applyFill="1" applyBorder="1" applyAlignment="1">
      <alignment horizontal="center" wrapText="1"/>
    </xf>
    <xf numFmtId="0" fontId="13" fillId="7" borderId="6" xfId="0" applyFont="1" applyFill="1" applyBorder="1" applyAlignment="1">
      <alignment horizontal="center" wrapText="1"/>
    </xf>
    <xf numFmtId="0" fontId="19" fillId="2" borderId="0" xfId="0" applyFont="1" applyFill="1" applyAlignment="1">
      <alignment horizontal="left" vertical="top" wrapText="1"/>
    </xf>
    <xf numFmtId="0" fontId="27" fillId="0" borderId="1" xfId="0" applyFont="1" applyBorder="1" applyAlignment="1">
      <alignment horizontal="center" vertical="center" wrapText="1"/>
    </xf>
  </cellXfs>
  <cellStyles count="4">
    <cellStyle name="Hipervínculo" xfId="3" builtinId="8"/>
    <cellStyle name="Millares [0]" xfId="1" builtinId="6"/>
    <cellStyle name="Normal" xfId="0" builtinId="0"/>
    <cellStyle name="Porcentaje" xfId="2" builtinId="5"/>
  </cellStyles>
  <dxfs count="0"/>
  <tableStyles count="0" defaultTableStyle="TableStyleMedium2" defaultPivotStyle="PivotStyleLight16"/>
  <colors>
    <mruColors>
      <color rgb="FFFBE5D6"/>
      <color rgb="FF07FA07"/>
      <color rgb="FFF1C487"/>
      <color rgb="FFE9A145"/>
      <color rgb="FFE9A163"/>
      <color rgb="FFE9A13B"/>
      <color rgb="FF4526A5"/>
      <color rgb="FF09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DIRECCION!A1"/><Relationship Id="rId7" Type="http://schemas.openxmlformats.org/officeDocument/2006/relationships/image" Target="../media/image3.svg"/><Relationship Id="rId2" Type="http://schemas.openxmlformats.org/officeDocument/2006/relationships/hyperlink" Target="#'SUBDIRECCION DSCD'!A1"/><Relationship Id="rId1" Type="http://schemas.openxmlformats.org/officeDocument/2006/relationships/hyperlink" Target="#'SUBDIRECCION JURIDICA'!A1"/><Relationship Id="rId6" Type="http://schemas.openxmlformats.org/officeDocument/2006/relationships/image" Target="../media/image2.png"/><Relationship Id="rId5" Type="http://schemas.openxmlformats.org/officeDocument/2006/relationships/hyperlink" Target="#'SUBDIRECCION SOLUCIONES Y SER'!A1"/><Relationship Id="rId4" Type="http://schemas.openxmlformats.org/officeDocument/2006/relationships/hyperlink" Target="#'SUBDIRECCION ADMIN FINANCIERA'!A1"/></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464820</xdr:colOff>
      <xdr:row>0</xdr:row>
      <xdr:rowOff>0</xdr:rowOff>
    </xdr:from>
    <xdr:to>
      <xdr:col>15</xdr:col>
      <xdr:colOff>2177145</xdr:colOff>
      <xdr:row>5</xdr:row>
      <xdr:rowOff>74295</xdr:rowOff>
    </xdr:to>
    <xdr:pic>
      <xdr:nvPicPr>
        <xdr:cNvPr id="3" name="Imagen 2">
          <a:extLst>
            <a:ext uri="{FF2B5EF4-FFF2-40B4-BE49-F238E27FC236}">
              <a16:creationId xmlns:a16="http://schemas.microsoft.com/office/drawing/2014/main" id="{9A87CFDF-EE92-490F-9732-F644E0ABEF9B}"/>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3964900" y="0"/>
          <a:ext cx="1712325" cy="1141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299084</xdr:colOff>
      <xdr:row>15</xdr:row>
      <xdr:rowOff>19050</xdr:rowOff>
    </xdr:from>
    <xdr:to>
      <xdr:col>6</xdr:col>
      <xdr:colOff>480060</xdr:colOff>
      <xdr:row>18</xdr:row>
      <xdr:rowOff>144780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6E593DFF-3DCC-4E8F-8343-F1099E623485}"/>
            </a:ext>
            <a:ext uri="{147F2762-F138-4A5C-976F-8EAC2B608ADB}">
              <a16:predDERef xmlns:a16="http://schemas.microsoft.com/office/drawing/2014/main" pred="{5CF7215A-584F-49B9-B892-8C1E28EA683B}"/>
            </a:ext>
          </a:extLst>
        </xdr:cNvPr>
        <xdr:cNvSpPr/>
      </xdr:nvSpPr>
      <xdr:spPr>
        <a:xfrm>
          <a:off x="3438524" y="2762250"/>
          <a:ext cx="1750696" cy="67437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200" b="1">
              <a:solidFill>
                <a:sysClr val="windowText" lastClr="000000"/>
              </a:solidFill>
              <a:latin typeface="Verdana" panose="020B0604030504040204" pitchFamily="34" charset="0"/>
              <a:ea typeface="Verdana" panose="020B0604030504040204" pitchFamily="34" charset="0"/>
              <a:cs typeface="+mn-cs"/>
            </a:rPr>
            <a:t>SUBDIRECCION JURIDICA</a:t>
          </a:r>
        </a:p>
      </xdr:txBody>
    </xdr:sp>
    <xdr:clientData/>
  </xdr:twoCellAnchor>
  <xdr:twoCellAnchor>
    <xdr:from>
      <xdr:col>1</xdr:col>
      <xdr:colOff>441960</xdr:colOff>
      <xdr:row>9</xdr:row>
      <xdr:rowOff>51435</xdr:rowOff>
    </xdr:from>
    <xdr:to>
      <xdr:col>3</xdr:col>
      <xdr:colOff>746760</xdr:colOff>
      <xdr:row>12</xdr:row>
      <xdr:rowOff>177165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25CC886E-8530-488B-842D-84998F176CEC}"/>
            </a:ext>
            <a:ext uri="{147F2762-F138-4A5C-976F-8EAC2B608ADB}">
              <a16:predDERef xmlns:a16="http://schemas.microsoft.com/office/drawing/2014/main" pred="{6E593DFF-3DCC-4E8F-8343-F1099E623485}"/>
            </a:ext>
          </a:extLst>
        </xdr:cNvPr>
        <xdr:cNvSpPr/>
      </xdr:nvSpPr>
      <xdr:spPr>
        <a:xfrm>
          <a:off x="1226820" y="1697355"/>
          <a:ext cx="1874520" cy="67437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ysClr val="windowText" lastClr="000000"/>
              </a:solidFill>
              <a:latin typeface="Verdana" panose="020B0604030504040204" pitchFamily="34" charset="0"/>
              <a:ea typeface="Verdana" panose="020B0604030504040204" pitchFamily="34" charset="0"/>
              <a:cs typeface="+mn-cs"/>
            </a:rPr>
            <a:t>SUBDIRECCION DESARROLLO Y SCD</a:t>
          </a:r>
        </a:p>
      </xdr:txBody>
    </xdr:sp>
    <xdr:clientData/>
  </xdr:twoCellAnchor>
  <xdr:twoCellAnchor>
    <xdr:from>
      <xdr:col>3</xdr:col>
      <xdr:colOff>72390</xdr:colOff>
      <xdr:row>5</xdr:row>
      <xdr:rowOff>7620</xdr:rowOff>
    </xdr:from>
    <xdr:to>
      <xdr:col>5</xdr:col>
      <xdr:colOff>64770</xdr:colOff>
      <xdr:row>8</xdr:row>
      <xdr:rowOff>7620</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50BD7B34-A748-43AD-B1A7-0F0895C63BD4}"/>
            </a:ext>
            <a:ext uri="{147F2762-F138-4A5C-976F-8EAC2B608ADB}">
              <a16:predDERef xmlns:a16="http://schemas.microsoft.com/office/drawing/2014/main" pred="{25CC886E-8530-488B-842D-84998F176CEC}"/>
            </a:ext>
          </a:extLst>
        </xdr:cNvPr>
        <xdr:cNvSpPr/>
      </xdr:nvSpPr>
      <xdr:spPr>
        <a:xfrm>
          <a:off x="2426970" y="922020"/>
          <a:ext cx="1562100" cy="54864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Verdana" panose="020B0604030504040204" pitchFamily="34" charset="0"/>
              <a:ea typeface="Verdana" panose="020B0604030504040204" pitchFamily="34" charset="0"/>
            </a:rPr>
            <a:t>DIRECCION</a:t>
          </a:r>
          <a:endParaRPr lang="es-CO" sz="900" b="1">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426720</xdr:colOff>
      <xdr:row>15</xdr:row>
      <xdr:rowOff>22860</xdr:rowOff>
    </xdr:from>
    <xdr:to>
      <xdr:col>3</xdr:col>
      <xdr:colOff>670560</xdr:colOff>
      <xdr:row>18</xdr:row>
      <xdr:rowOff>144780</xdr:rowOff>
    </xdr:to>
    <xdr:sp macro="" textlink="">
      <xdr:nvSpPr>
        <xdr:cNvPr id="9" name="Rectángulo: esquinas redondeadas 8">
          <a:hlinkClick xmlns:r="http://schemas.openxmlformats.org/officeDocument/2006/relationships" r:id="rId4"/>
          <a:extLst>
            <a:ext uri="{FF2B5EF4-FFF2-40B4-BE49-F238E27FC236}">
              <a16:creationId xmlns:a16="http://schemas.microsoft.com/office/drawing/2014/main" id="{13337C7C-C53E-4ECA-9E87-EAEC83248FC2}"/>
            </a:ext>
            <a:ext uri="{147F2762-F138-4A5C-976F-8EAC2B608ADB}">
              <a16:predDERef xmlns:a16="http://schemas.microsoft.com/office/drawing/2014/main" pred="{5CF7215A-584F-49B9-B892-8C1E28EA683B}"/>
            </a:ext>
          </a:extLst>
        </xdr:cNvPr>
        <xdr:cNvSpPr/>
      </xdr:nvSpPr>
      <xdr:spPr>
        <a:xfrm>
          <a:off x="1211580" y="2766060"/>
          <a:ext cx="1813560" cy="67056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200" b="1">
              <a:solidFill>
                <a:sysClr val="windowText" lastClr="000000"/>
              </a:solidFill>
              <a:latin typeface="Verdana" panose="020B0604030504040204" pitchFamily="34" charset="0"/>
              <a:ea typeface="Verdana" panose="020B0604030504040204" pitchFamily="34" charset="0"/>
              <a:cs typeface="+mn-cs"/>
            </a:rPr>
            <a:t>SUBDIRECCION ADMINISTRATIVA Y FINANCIERA</a:t>
          </a:r>
        </a:p>
      </xdr:txBody>
    </xdr:sp>
    <xdr:clientData/>
  </xdr:twoCellAnchor>
  <xdr:twoCellAnchor>
    <xdr:from>
      <xdr:col>4</xdr:col>
      <xdr:colOff>304800</xdr:colOff>
      <xdr:row>9</xdr:row>
      <xdr:rowOff>38100</xdr:rowOff>
    </xdr:from>
    <xdr:to>
      <xdr:col>6</xdr:col>
      <xdr:colOff>624840</xdr:colOff>
      <xdr:row>12</xdr:row>
      <xdr:rowOff>175260</xdr:rowOff>
    </xdr:to>
    <xdr:sp macro="" textlink="">
      <xdr:nvSpPr>
        <xdr:cNvPr id="10" name="Rectángulo: esquinas redondeadas 9">
          <a:hlinkClick xmlns:r="http://schemas.openxmlformats.org/officeDocument/2006/relationships" r:id="rId5"/>
          <a:extLst>
            <a:ext uri="{FF2B5EF4-FFF2-40B4-BE49-F238E27FC236}">
              <a16:creationId xmlns:a16="http://schemas.microsoft.com/office/drawing/2014/main" id="{3B0F5CFE-270C-4EAD-BDCE-E97F3D6BA7AF}"/>
            </a:ext>
            <a:ext uri="{147F2762-F138-4A5C-976F-8EAC2B608ADB}">
              <a16:predDERef xmlns:a16="http://schemas.microsoft.com/office/drawing/2014/main" pred="{5CF7215A-584F-49B9-B892-8C1E28EA683B}"/>
            </a:ext>
          </a:extLst>
        </xdr:cNvPr>
        <xdr:cNvSpPr/>
      </xdr:nvSpPr>
      <xdr:spPr>
        <a:xfrm>
          <a:off x="3444240" y="1684020"/>
          <a:ext cx="1889760" cy="68580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200" b="1">
              <a:solidFill>
                <a:sysClr val="windowText" lastClr="000000"/>
              </a:solidFill>
              <a:latin typeface="Verdana" panose="020B0604030504040204" pitchFamily="34" charset="0"/>
              <a:ea typeface="Verdana" panose="020B0604030504040204" pitchFamily="34" charset="0"/>
              <a:cs typeface="+mn-cs"/>
            </a:rPr>
            <a:t>SUBDIRECCION SOLUCIONES Y SERVICIOS</a:t>
          </a:r>
        </a:p>
      </xdr:txBody>
    </xdr:sp>
    <xdr:clientData/>
  </xdr:twoCellAnchor>
  <xdr:twoCellAnchor editAs="oneCell">
    <xdr:from>
      <xdr:col>8</xdr:col>
      <xdr:colOff>411480</xdr:colOff>
      <xdr:row>3</xdr:row>
      <xdr:rowOff>30480</xdr:rowOff>
    </xdr:from>
    <xdr:to>
      <xdr:col>14</xdr:col>
      <xdr:colOff>26964</xdr:colOff>
      <xdr:row>20</xdr:row>
      <xdr:rowOff>165003</xdr:rowOff>
    </xdr:to>
    <xdr:pic>
      <xdr:nvPicPr>
        <xdr:cNvPr id="6" name="Gráfico 5">
          <a:extLst>
            <a:ext uri="{FF2B5EF4-FFF2-40B4-BE49-F238E27FC236}">
              <a16:creationId xmlns:a16="http://schemas.microsoft.com/office/drawing/2014/main" id="{267DB157-4FEC-08FE-C8B3-DEF854020C8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690360" y="579120"/>
          <a:ext cx="4324644" cy="3243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2156460</xdr:colOff>
      <xdr:row>0</xdr:row>
      <xdr:rowOff>0</xdr:rowOff>
    </xdr:from>
    <xdr:to>
      <xdr:col>38</xdr:col>
      <xdr:colOff>2954020</xdr:colOff>
      <xdr:row>3</xdr:row>
      <xdr:rowOff>129540</xdr:rowOff>
    </xdr:to>
    <xdr:pic>
      <xdr:nvPicPr>
        <xdr:cNvPr id="2" name="Gráfico 1">
          <a:extLst>
            <a:ext uri="{FF2B5EF4-FFF2-40B4-BE49-F238E27FC236}">
              <a16:creationId xmlns:a16="http://schemas.microsoft.com/office/drawing/2014/main" id="{60B28275-E16E-4085-89D8-635C033EE0B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0185320" y="0"/>
          <a:ext cx="789940" cy="678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3436620</xdr:colOff>
      <xdr:row>0</xdr:row>
      <xdr:rowOff>0</xdr:rowOff>
    </xdr:from>
    <xdr:to>
      <xdr:col>39</xdr:col>
      <xdr:colOff>784225</xdr:colOff>
      <xdr:row>3</xdr:row>
      <xdr:rowOff>133350</xdr:rowOff>
    </xdr:to>
    <xdr:pic>
      <xdr:nvPicPr>
        <xdr:cNvPr id="2" name="Gráfico 1">
          <a:extLst>
            <a:ext uri="{FF2B5EF4-FFF2-40B4-BE49-F238E27FC236}">
              <a16:creationId xmlns:a16="http://schemas.microsoft.com/office/drawing/2014/main" id="{31CC931F-6301-4FEC-994F-079D2D4CAB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0406300" y="0"/>
          <a:ext cx="904240" cy="6781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38</xdr:col>
      <xdr:colOff>3436620</xdr:colOff>
      <xdr:row>0</xdr:row>
      <xdr:rowOff>0</xdr:rowOff>
    </xdr:from>
    <xdr:to>
      <xdr:col>39</xdr:col>
      <xdr:colOff>780415</xdr:colOff>
      <xdr:row>3</xdr:row>
      <xdr:rowOff>129540</xdr:rowOff>
    </xdr:to>
    <xdr:pic>
      <xdr:nvPicPr>
        <xdr:cNvPr id="2" name="Gráfico 1">
          <a:extLst>
            <a:ext uri="{FF2B5EF4-FFF2-40B4-BE49-F238E27FC236}">
              <a16:creationId xmlns:a16="http://schemas.microsoft.com/office/drawing/2014/main" id="{57E0C28A-DA53-46D3-9106-ECCF7EDE834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160680" y="0"/>
          <a:ext cx="904240" cy="6781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3436620</xdr:colOff>
      <xdr:row>0</xdr:row>
      <xdr:rowOff>0</xdr:rowOff>
    </xdr:from>
    <xdr:to>
      <xdr:col>39</xdr:col>
      <xdr:colOff>784225</xdr:colOff>
      <xdr:row>3</xdr:row>
      <xdr:rowOff>133350</xdr:rowOff>
    </xdr:to>
    <xdr:pic>
      <xdr:nvPicPr>
        <xdr:cNvPr id="2" name="Gráfico 1">
          <a:extLst>
            <a:ext uri="{FF2B5EF4-FFF2-40B4-BE49-F238E27FC236}">
              <a16:creationId xmlns:a16="http://schemas.microsoft.com/office/drawing/2014/main" id="{808A1960-1010-4027-88AD-1ACF5B23E9D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366420" y="0"/>
          <a:ext cx="904240" cy="678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38</xdr:col>
      <xdr:colOff>3436620</xdr:colOff>
      <xdr:row>0</xdr:row>
      <xdr:rowOff>0</xdr:rowOff>
    </xdr:from>
    <xdr:to>
      <xdr:col>39</xdr:col>
      <xdr:colOff>780415</xdr:colOff>
      <xdr:row>3</xdr:row>
      <xdr:rowOff>129540</xdr:rowOff>
    </xdr:to>
    <xdr:pic>
      <xdr:nvPicPr>
        <xdr:cNvPr id="2" name="Gráfico 1">
          <a:extLst>
            <a:ext uri="{FF2B5EF4-FFF2-40B4-BE49-F238E27FC236}">
              <a16:creationId xmlns:a16="http://schemas.microsoft.com/office/drawing/2014/main" id="{BBA48444-E41E-4035-8175-6420346D76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366420" y="0"/>
          <a:ext cx="904240" cy="6781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446C-A1D1-477B-BEFF-8FD4C1C1A87D}">
  <sheetPr codeName="Hoja1" filterMode="1"/>
  <dimension ref="A1:AB48"/>
  <sheetViews>
    <sheetView showGridLines="0" topLeftCell="F1" zoomScaleNormal="100" workbookViewId="0">
      <selection activeCell="M8" sqref="M8"/>
    </sheetView>
  </sheetViews>
  <sheetFormatPr baseColWidth="10" defaultColWidth="11.453125" defaultRowHeight="14.5" x14ac:dyDescent="0.35"/>
  <cols>
    <col min="2" max="2" width="34.453125" customWidth="1"/>
    <col min="3" max="3" width="39" customWidth="1"/>
    <col min="4" max="4" width="28.453125" customWidth="1"/>
    <col min="5" max="5" width="40.453125" customWidth="1"/>
    <col min="6" max="6" width="22.1796875" customWidth="1"/>
    <col min="7" max="7" width="26.81640625" customWidth="1"/>
    <col min="8" max="8" width="49.453125" customWidth="1"/>
    <col min="9" max="9" width="30.81640625" customWidth="1"/>
    <col min="10" max="10" width="21.26953125" customWidth="1"/>
    <col min="11" max="11" width="13.453125" customWidth="1"/>
    <col min="12" max="12" width="10" customWidth="1"/>
    <col min="13" max="13" width="7.7265625" customWidth="1"/>
    <col min="14" max="14" width="8.1796875" customWidth="1"/>
    <col min="15" max="15" width="10.1796875" customWidth="1"/>
    <col min="16" max="16" width="34.453125" customWidth="1"/>
    <col min="17" max="17" width="11.81640625" customWidth="1"/>
  </cols>
  <sheetData>
    <row r="1" spans="1:28" x14ac:dyDescent="0.35">
      <c r="B1" s="1"/>
      <c r="C1" s="1"/>
      <c r="D1" s="1"/>
      <c r="E1" s="1"/>
      <c r="F1" s="1"/>
      <c r="G1" s="2"/>
      <c r="H1" s="3"/>
      <c r="I1" s="3"/>
      <c r="J1" s="4"/>
      <c r="K1" s="2"/>
      <c r="L1" s="2"/>
      <c r="M1" s="2"/>
      <c r="N1" s="2"/>
      <c r="O1" s="2"/>
      <c r="P1" s="2"/>
    </row>
    <row r="2" spans="1:28" x14ac:dyDescent="0.35">
      <c r="B2" s="1"/>
      <c r="C2" s="1"/>
      <c r="D2" s="1"/>
      <c r="E2" s="1"/>
      <c r="F2" s="1"/>
      <c r="G2" s="2"/>
      <c r="H2" s="3"/>
      <c r="I2" s="3"/>
      <c r="J2" s="4"/>
      <c r="K2" s="2"/>
      <c r="L2" s="2"/>
      <c r="M2" s="2"/>
      <c r="N2" s="2"/>
      <c r="O2" s="2"/>
      <c r="P2" s="2"/>
    </row>
    <row r="3" spans="1:28" ht="19.5" x14ac:dyDescent="0.35">
      <c r="B3" s="185" t="s">
        <v>0</v>
      </c>
      <c r="C3" s="185"/>
      <c r="D3" s="185"/>
      <c r="E3" s="5"/>
      <c r="F3" s="6"/>
      <c r="G3" s="7"/>
      <c r="H3" s="3"/>
      <c r="I3" s="3"/>
      <c r="J3" s="4"/>
      <c r="K3" s="2"/>
      <c r="L3" s="2"/>
      <c r="M3" s="2"/>
      <c r="N3" s="2"/>
      <c r="O3" s="2"/>
      <c r="P3" s="2"/>
    </row>
    <row r="4" spans="1:28" ht="19.5" x14ac:dyDescent="0.35">
      <c r="B4" s="185"/>
      <c r="C4" s="185"/>
      <c r="D4" s="185"/>
      <c r="E4" s="5"/>
      <c r="F4" s="8"/>
      <c r="G4" s="9"/>
      <c r="H4" s="3"/>
      <c r="I4" s="3"/>
      <c r="J4" s="4"/>
      <c r="K4" s="2"/>
      <c r="L4" s="2"/>
      <c r="M4" s="2"/>
      <c r="N4" s="2"/>
      <c r="O4" s="2"/>
      <c r="P4" s="2"/>
    </row>
    <row r="5" spans="1:28" x14ac:dyDescent="0.35">
      <c r="B5" s="185"/>
      <c r="C5" s="185"/>
      <c r="D5" s="185"/>
      <c r="E5" s="1"/>
      <c r="F5" s="1"/>
      <c r="G5" s="2"/>
      <c r="H5" s="3"/>
      <c r="I5" s="3"/>
      <c r="J5" s="4"/>
      <c r="K5" s="2"/>
      <c r="L5" s="2"/>
      <c r="M5" s="2"/>
      <c r="N5" s="2"/>
      <c r="O5" s="2"/>
      <c r="P5" s="2"/>
    </row>
    <row r="6" spans="1:28" ht="15" thickBot="1" x14ac:dyDescent="0.4">
      <c r="B6" s="1"/>
      <c r="C6" s="1"/>
      <c r="D6" s="1"/>
      <c r="E6" s="1"/>
      <c r="F6" s="1"/>
      <c r="G6" s="2"/>
      <c r="I6" s="3"/>
      <c r="J6" s="4"/>
      <c r="K6" s="2"/>
      <c r="L6" s="2"/>
      <c r="M6" s="2"/>
      <c r="N6" s="2"/>
      <c r="O6" s="2"/>
      <c r="P6" s="2"/>
      <c r="Q6" s="26"/>
      <c r="R6" s="26"/>
      <c r="S6" s="26"/>
      <c r="T6" s="26"/>
      <c r="U6" s="26"/>
      <c r="V6" s="26"/>
      <c r="W6" s="26"/>
      <c r="X6" s="26"/>
      <c r="Y6" s="26"/>
      <c r="Z6" s="26"/>
      <c r="AA6" s="26"/>
      <c r="AB6" s="26"/>
    </row>
    <row r="7" spans="1:28" ht="26" x14ac:dyDescent="0.35">
      <c r="B7" s="10" t="s">
        <v>1</v>
      </c>
      <c r="C7" s="11" t="s">
        <v>2</v>
      </c>
      <c r="D7" s="11" t="s">
        <v>3</v>
      </c>
      <c r="E7" s="11" t="s">
        <v>4</v>
      </c>
      <c r="F7" s="10" t="s">
        <v>5</v>
      </c>
      <c r="G7" s="12" t="s">
        <v>6</v>
      </c>
      <c r="H7" s="12" t="s">
        <v>7</v>
      </c>
      <c r="I7" s="12" t="s">
        <v>8</v>
      </c>
      <c r="J7" s="13" t="s">
        <v>9</v>
      </c>
      <c r="K7" s="13" t="s">
        <v>10</v>
      </c>
      <c r="L7" s="13" t="s">
        <v>11</v>
      </c>
      <c r="M7" s="13" t="s">
        <v>12</v>
      </c>
      <c r="N7" s="13" t="s">
        <v>13</v>
      </c>
      <c r="O7" s="13" t="s">
        <v>14</v>
      </c>
      <c r="P7" s="13" t="s">
        <v>15</v>
      </c>
      <c r="Q7" s="25"/>
      <c r="R7" s="25"/>
      <c r="S7" s="25"/>
      <c r="T7" s="25"/>
      <c r="U7" s="25"/>
      <c r="V7" s="25"/>
      <c r="W7" s="25"/>
      <c r="X7" s="25"/>
      <c r="Y7" s="25"/>
      <c r="Z7" s="25"/>
      <c r="AA7" s="25"/>
      <c r="AB7" s="25"/>
    </row>
    <row r="8" spans="1:28" ht="52" hidden="1" x14ac:dyDescent="0.35">
      <c r="A8">
        <v>1</v>
      </c>
      <c r="B8" s="14" t="s">
        <v>16</v>
      </c>
      <c r="C8" s="14" t="s">
        <v>17</v>
      </c>
      <c r="D8" s="14" t="s">
        <v>18</v>
      </c>
      <c r="E8" s="14" t="s">
        <v>19</v>
      </c>
      <c r="F8" s="14" t="s">
        <v>20</v>
      </c>
      <c r="G8" s="14" t="s">
        <v>21</v>
      </c>
      <c r="H8" s="15" t="s">
        <v>22</v>
      </c>
      <c r="I8" s="14" t="s">
        <v>23</v>
      </c>
      <c r="J8" s="14" t="s">
        <v>24</v>
      </c>
      <c r="K8" s="15" t="s">
        <v>25</v>
      </c>
      <c r="L8" s="14" t="s">
        <v>26</v>
      </c>
      <c r="M8" s="14">
        <v>4</v>
      </c>
      <c r="N8" s="14" t="s">
        <v>27</v>
      </c>
      <c r="O8" s="14" t="s">
        <v>28</v>
      </c>
      <c r="P8" s="14" t="s">
        <v>29</v>
      </c>
    </row>
    <row r="9" spans="1:28" ht="52" hidden="1" x14ac:dyDescent="0.35">
      <c r="A9">
        <v>2</v>
      </c>
      <c r="B9" s="14" t="s">
        <v>16</v>
      </c>
      <c r="C9" s="14" t="s">
        <v>17</v>
      </c>
      <c r="D9" s="14" t="s">
        <v>18</v>
      </c>
      <c r="E9" s="14" t="s">
        <v>19</v>
      </c>
      <c r="F9" s="14" t="s">
        <v>20</v>
      </c>
      <c r="G9" s="14" t="s">
        <v>21</v>
      </c>
      <c r="H9" s="15" t="s">
        <v>30</v>
      </c>
      <c r="I9" s="14" t="s">
        <v>31</v>
      </c>
      <c r="J9" s="14" t="s">
        <v>32</v>
      </c>
      <c r="K9" s="14" t="s">
        <v>25</v>
      </c>
      <c r="L9" s="14" t="s">
        <v>33</v>
      </c>
      <c r="M9" s="16">
        <v>1</v>
      </c>
      <c r="N9" s="14" t="s">
        <v>34</v>
      </c>
      <c r="O9" s="14" t="s">
        <v>28</v>
      </c>
      <c r="P9" s="14" t="s">
        <v>35</v>
      </c>
    </row>
    <row r="10" spans="1:28" ht="52" hidden="1" x14ac:dyDescent="0.35">
      <c r="A10">
        <v>3</v>
      </c>
      <c r="B10" s="14" t="s">
        <v>16</v>
      </c>
      <c r="C10" s="14" t="s">
        <v>17</v>
      </c>
      <c r="D10" s="14" t="s">
        <v>18</v>
      </c>
      <c r="E10" s="14" t="s">
        <v>19</v>
      </c>
      <c r="F10" s="14" t="s">
        <v>20</v>
      </c>
      <c r="G10" s="14" t="s">
        <v>36</v>
      </c>
      <c r="H10" s="15" t="s">
        <v>37</v>
      </c>
      <c r="I10" s="28" t="s">
        <v>38</v>
      </c>
      <c r="J10" s="14" t="s">
        <v>39</v>
      </c>
      <c r="K10" s="14" t="s">
        <v>40</v>
      </c>
      <c r="L10" s="14" t="s">
        <v>26</v>
      </c>
      <c r="M10" s="14">
        <v>1</v>
      </c>
      <c r="N10" s="14" t="s">
        <v>27</v>
      </c>
      <c r="O10" s="14" t="s">
        <v>28</v>
      </c>
      <c r="P10" s="14" t="s">
        <v>41</v>
      </c>
    </row>
    <row r="11" spans="1:28" ht="52" hidden="1" x14ac:dyDescent="0.35">
      <c r="A11">
        <v>4</v>
      </c>
      <c r="B11" s="14" t="s">
        <v>16</v>
      </c>
      <c r="C11" s="14" t="s">
        <v>17</v>
      </c>
      <c r="D11" s="14" t="s">
        <v>18</v>
      </c>
      <c r="E11" s="14" t="s">
        <v>19</v>
      </c>
      <c r="F11" s="14" t="s">
        <v>20</v>
      </c>
      <c r="G11" s="14" t="s">
        <v>36</v>
      </c>
      <c r="H11" s="15" t="s">
        <v>42</v>
      </c>
      <c r="I11" s="28" t="s">
        <v>43</v>
      </c>
      <c r="J11" s="14" t="s">
        <v>44</v>
      </c>
      <c r="K11" s="14" t="s">
        <v>40</v>
      </c>
      <c r="L11" s="14" t="s">
        <v>26</v>
      </c>
      <c r="M11" s="14">
        <v>3</v>
      </c>
      <c r="N11" s="14" t="s">
        <v>27</v>
      </c>
      <c r="O11" s="14" t="s">
        <v>28</v>
      </c>
      <c r="P11" s="14" t="s">
        <v>41</v>
      </c>
    </row>
    <row r="12" spans="1:28" ht="52" hidden="1" x14ac:dyDescent="0.35">
      <c r="A12">
        <v>5</v>
      </c>
      <c r="B12" s="14" t="s">
        <v>16</v>
      </c>
      <c r="C12" s="14" t="s">
        <v>17</v>
      </c>
      <c r="D12" s="14" t="s">
        <v>18</v>
      </c>
      <c r="E12" s="14" t="s">
        <v>19</v>
      </c>
      <c r="F12" s="14" t="s">
        <v>20</v>
      </c>
      <c r="G12" s="14" t="s">
        <v>36</v>
      </c>
      <c r="H12" s="15" t="s">
        <v>45</v>
      </c>
      <c r="I12" s="28" t="s">
        <v>46</v>
      </c>
      <c r="J12" s="14" t="s">
        <v>47</v>
      </c>
      <c r="K12" s="14" t="s">
        <v>40</v>
      </c>
      <c r="L12" s="14" t="s">
        <v>48</v>
      </c>
      <c r="M12" s="14">
        <v>1</v>
      </c>
      <c r="N12" s="14" t="s">
        <v>27</v>
      </c>
      <c r="O12" s="14" t="s">
        <v>28</v>
      </c>
      <c r="P12" s="14" t="s">
        <v>41</v>
      </c>
    </row>
    <row r="13" spans="1:28" ht="39" hidden="1" x14ac:dyDescent="0.35">
      <c r="A13">
        <v>6</v>
      </c>
      <c r="B13" s="14" t="s">
        <v>16</v>
      </c>
      <c r="C13" s="14" t="s">
        <v>17</v>
      </c>
      <c r="D13" s="14" t="s">
        <v>49</v>
      </c>
      <c r="E13" s="14" t="s">
        <v>50</v>
      </c>
      <c r="F13" s="14" t="s">
        <v>20</v>
      </c>
      <c r="G13" s="14" t="s">
        <v>51</v>
      </c>
      <c r="H13" s="15" t="s">
        <v>52</v>
      </c>
      <c r="I13" s="15" t="s">
        <v>53</v>
      </c>
      <c r="J13" s="14" t="s">
        <v>54</v>
      </c>
      <c r="K13" s="14" t="s">
        <v>25</v>
      </c>
      <c r="L13" s="14" t="s">
        <v>26</v>
      </c>
      <c r="M13" s="14">
        <v>3</v>
      </c>
      <c r="N13" s="14" t="s">
        <v>34</v>
      </c>
      <c r="O13" s="14" t="s">
        <v>28</v>
      </c>
      <c r="P13" s="14" t="s">
        <v>55</v>
      </c>
    </row>
    <row r="14" spans="1:28" ht="78" hidden="1" x14ac:dyDescent="0.35">
      <c r="A14">
        <v>7</v>
      </c>
      <c r="B14" s="14" t="s">
        <v>16</v>
      </c>
      <c r="C14" s="14" t="s">
        <v>17</v>
      </c>
      <c r="D14" s="14" t="s">
        <v>56</v>
      </c>
      <c r="E14" s="14" t="s">
        <v>50</v>
      </c>
      <c r="F14" s="14" t="s">
        <v>20</v>
      </c>
      <c r="G14" s="14" t="s">
        <v>57</v>
      </c>
      <c r="H14" s="15" t="s">
        <v>58</v>
      </c>
      <c r="I14" s="15" t="s">
        <v>59</v>
      </c>
      <c r="J14" s="14" t="s">
        <v>60</v>
      </c>
      <c r="K14" s="14" t="s">
        <v>61</v>
      </c>
      <c r="L14" s="14" t="s">
        <v>26</v>
      </c>
      <c r="M14" s="14">
        <v>3</v>
      </c>
      <c r="N14" s="14" t="s">
        <v>34</v>
      </c>
      <c r="O14" s="14" t="s">
        <v>28</v>
      </c>
      <c r="P14" s="14" t="s">
        <v>55</v>
      </c>
      <c r="Q14" s="17"/>
      <c r="R14" s="17"/>
      <c r="S14" s="18"/>
      <c r="T14" s="17"/>
      <c r="U14" s="17"/>
      <c r="V14" s="18"/>
      <c r="W14" s="17"/>
      <c r="X14" s="17"/>
      <c r="Y14" s="18"/>
      <c r="Z14" s="17"/>
      <c r="AA14" s="17"/>
      <c r="AB14" s="18"/>
    </row>
    <row r="15" spans="1:28" hidden="1" x14ac:dyDescent="0.35">
      <c r="A15">
        <v>8</v>
      </c>
      <c r="Q15" s="17"/>
      <c r="R15" s="17"/>
      <c r="S15" s="18"/>
      <c r="T15" s="17"/>
      <c r="U15" s="17"/>
      <c r="V15" s="18"/>
      <c r="W15" s="17"/>
      <c r="X15" s="17"/>
      <c r="Y15" s="18"/>
      <c r="Z15" s="17"/>
      <c r="AA15" s="17"/>
      <c r="AB15" s="18"/>
    </row>
    <row r="16" spans="1:28" ht="65" hidden="1" x14ac:dyDescent="0.35">
      <c r="A16">
        <v>9</v>
      </c>
      <c r="B16" s="14" t="s">
        <v>16</v>
      </c>
      <c r="C16" s="14" t="s">
        <v>17</v>
      </c>
      <c r="D16" s="14" t="s">
        <v>62</v>
      </c>
      <c r="E16" s="14" t="s">
        <v>19</v>
      </c>
      <c r="F16" s="14" t="s">
        <v>20</v>
      </c>
      <c r="G16" s="14" t="s">
        <v>51</v>
      </c>
      <c r="H16" s="15" t="s">
        <v>63</v>
      </c>
      <c r="I16" s="15" t="s">
        <v>64</v>
      </c>
      <c r="J16" s="14" t="s">
        <v>65</v>
      </c>
      <c r="K16" s="14" t="s">
        <v>25</v>
      </c>
      <c r="L16" s="14" t="s">
        <v>26</v>
      </c>
      <c r="M16" s="14">
        <v>1</v>
      </c>
      <c r="N16" s="14" t="s">
        <v>34</v>
      </c>
      <c r="O16" s="14" t="s">
        <v>28</v>
      </c>
      <c r="P16" s="14" t="s">
        <v>55</v>
      </c>
    </row>
    <row r="17" spans="1:16" ht="78" hidden="1" x14ac:dyDescent="0.35">
      <c r="A17">
        <v>10</v>
      </c>
      <c r="B17" s="14" t="s">
        <v>16</v>
      </c>
      <c r="C17" s="14" t="s">
        <v>17</v>
      </c>
      <c r="D17" s="14" t="s">
        <v>66</v>
      </c>
      <c r="E17" s="14" t="s">
        <v>19</v>
      </c>
      <c r="F17" s="14" t="s">
        <v>20</v>
      </c>
      <c r="G17" s="14" t="s">
        <v>51</v>
      </c>
      <c r="H17" s="15" t="s">
        <v>67</v>
      </c>
      <c r="I17" s="15" t="s">
        <v>68</v>
      </c>
      <c r="J17" s="14" t="s">
        <v>69</v>
      </c>
      <c r="K17" s="14" t="s">
        <v>70</v>
      </c>
      <c r="L17" s="14" t="s">
        <v>26</v>
      </c>
      <c r="M17" s="14">
        <v>150</v>
      </c>
      <c r="N17" s="14" t="s">
        <v>34</v>
      </c>
      <c r="O17" s="14" t="s">
        <v>28</v>
      </c>
      <c r="P17" s="14" t="s">
        <v>55</v>
      </c>
    </row>
    <row r="18" spans="1:16" ht="52" hidden="1" x14ac:dyDescent="0.35">
      <c r="A18">
        <v>11</v>
      </c>
      <c r="B18" s="14" t="s">
        <v>71</v>
      </c>
      <c r="C18" s="14" t="s">
        <v>72</v>
      </c>
      <c r="D18" s="14" t="s">
        <v>73</v>
      </c>
      <c r="E18" s="14" t="s">
        <v>74</v>
      </c>
      <c r="F18" s="14" t="s">
        <v>75</v>
      </c>
      <c r="G18" s="14" t="s">
        <v>76</v>
      </c>
      <c r="H18" s="19" t="s">
        <v>77</v>
      </c>
      <c r="I18" s="14" t="s">
        <v>78</v>
      </c>
      <c r="J18" s="14" t="s">
        <v>79</v>
      </c>
      <c r="K18" s="14" t="s">
        <v>80</v>
      </c>
      <c r="L18" s="14" t="s">
        <v>26</v>
      </c>
      <c r="M18" s="14">
        <v>1</v>
      </c>
      <c r="N18" s="14" t="s">
        <v>34</v>
      </c>
      <c r="O18" s="14" t="s">
        <v>28</v>
      </c>
      <c r="P18" s="14" t="s">
        <v>81</v>
      </c>
    </row>
    <row r="19" spans="1:16" ht="52" hidden="1" x14ac:dyDescent="0.35">
      <c r="A19">
        <v>12</v>
      </c>
      <c r="B19" s="14" t="s">
        <v>71</v>
      </c>
      <c r="C19" s="14" t="s">
        <v>72</v>
      </c>
      <c r="D19" s="14" t="s">
        <v>73</v>
      </c>
      <c r="E19" s="14" t="s">
        <v>74</v>
      </c>
      <c r="F19" s="14" t="s">
        <v>20</v>
      </c>
      <c r="G19" s="14" t="s">
        <v>82</v>
      </c>
      <c r="H19" s="19" t="s">
        <v>73</v>
      </c>
      <c r="I19" s="14" t="s">
        <v>83</v>
      </c>
      <c r="J19" s="14" t="s">
        <v>84</v>
      </c>
      <c r="K19" s="14" t="s">
        <v>70</v>
      </c>
      <c r="L19" s="14" t="s">
        <v>33</v>
      </c>
      <c r="M19" s="16">
        <v>0.95</v>
      </c>
      <c r="N19" s="14" t="s">
        <v>34</v>
      </c>
      <c r="O19" s="14" t="s">
        <v>28</v>
      </c>
      <c r="P19" s="14" t="s">
        <v>85</v>
      </c>
    </row>
    <row r="20" spans="1:16" ht="52" hidden="1" x14ac:dyDescent="0.35">
      <c r="A20">
        <v>13</v>
      </c>
      <c r="B20" s="14" t="s">
        <v>71</v>
      </c>
      <c r="C20" s="14" t="s">
        <v>72</v>
      </c>
      <c r="D20" s="14" t="s">
        <v>86</v>
      </c>
      <c r="E20" s="14" t="s">
        <v>74</v>
      </c>
      <c r="F20" s="14" t="s">
        <v>20</v>
      </c>
      <c r="G20" s="14" t="s">
        <v>82</v>
      </c>
      <c r="H20" s="14" t="s">
        <v>87</v>
      </c>
      <c r="I20" s="14" t="s">
        <v>88</v>
      </c>
      <c r="J20" s="14" t="s">
        <v>89</v>
      </c>
      <c r="K20" s="14" t="s">
        <v>40</v>
      </c>
      <c r="L20" s="14" t="s">
        <v>26</v>
      </c>
      <c r="M20" s="15">
        <v>14</v>
      </c>
      <c r="N20" s="14" t="s">
        <v>34</v>
      </c>
      <c r="O20" s="14" t="s">
        <v>28</v>
      </c>
      <c r="P20" s="14" t="s">
        <v>90</v>
      </c>
    </row>
    <row r="21" spans="1:16" ht="65" hidden="1" x14ac:dyDescent="0.35">
      <c r="A21">
        <v>14</v>
      </c>
      <c r="B21" s="14" t="s">
        <v>91</v>
      </c>
      <c r="C21" s="14" t="s">
        <v>72</v>
      </c>
      <c r="D21" s="14" t="s">
        <v>92</v>
      </c>
      <c r="E21" s="14" t="s">
        <v>74</v>
      </c>
      <c r="F21" s="14" t="s">
        <v>20</v>
      </c>
      <c r="G21" s="14" t="s">
        <v>82</v>
      </c>
      <c r="H21" s="19" t="s">
        <v>93</v>
      </c>
      <c r="I21" s="28" t="s">
        <v>94</v>
      </c>
      <c r="J21" s="14" t="s">
        <v>95</v>
      </c>
      <c r="K21" s="14" t="s">
        <v>40</v>
      </c>
      <c r="L21" s="14" t="s">
        <v>26</v>
      </c>
      <c r="M21" s="15">
        <v>5</v>
      </c>
      <c r="N21" s="14" t="s">
        <v>34</v>
      </c>
      <c r="O21" s="14" t="s">
        <v>28</v>
      </c>
      <c r="P21" s="14" t="s">
        <v>96</v>
      </c>
    </row>
    <row r="22" spans="1:16" ht="52" x14ac:dyDescent="0.35">
      <c r="A22">
        <v>15</v>
      </c>
      <c r="B22" s="14" t="s">
        <v>16</v>
      </c>
      <c r="C22" s="14" t="s">
        <v>17</v>
      </c>
      <c r="D22" s="14" t="s">
        <v>18</v>
      </c>
      <c r="E22" s="14" t="s">
        <v>19</v>
      </c>
      <c r="F22" s="14" t="s">
        <v>97</v>
      </c>
      <c r="G22" s="14" t="s">
        <v>98</v>
      </c>
      <c r="H22" s="14" t="s">
        <v>99</v>
      </c>
      <c r="I22" s="28" t="s">
        <v>100</v>
      </c>
      <c r="J22" s="14" t="s">
        <v>32</v>
      </c>
      <c r="K22" s="14" t="s">
        <v>25</v>
      </c>
      <c r="L22" s="14" t="s">
        <v>33</v>
      </c>
      <c r="M22" s="16">
        <v>1</v>
      </c>
      <c r="N22" s="14" t="s">
        <v>34</v>
      </c>
      <c r="O22" s="14" t="s">
        <v>28</v>
      </c>
      <c r="P22" s="14" t="s">
        <v>101</v>
      </c>
    </row>
    <row r="23" spans="1:16" ht="52" x14ac:dyDescent="0.35">
      <c r="A23">
        <v>16</v>
      </c>
      <c r="B23" s="14" t="s">
        <v>16</v>
      </c>
      <c r="C23" s="14" t="s">
        <v>17</v>
      </c>
      <c r="D23" s="14" t="s">
        <v>18</v>
      </c>
      <c r="E23" s="14" t="s">
        <v>19</v>
      </c>
      <c r="F23" s="14" t="s">
        <v>97</v>
      </c>
      <c r="G23" s="14" t="s">
        <v>98</v>
      </c>
      <c r="H23" s="14" t="s">
        <v>102</v>
      </c>
      <c r="I23" s="28" t="s">
        <v>103</v>
      </c>
      <c r="J23" s="14" t="s">
        <v>104</v>
      </c>
      <c r="K23" s="14" t="s">
        <v>61</v>
      </c>
      <c r="L23" s="14" t="s">
        <v>26</v>
      </c>
      <c r="M23" s="14">
        <v>2</v>
      </c>
      <c r="N23" s="14" t="s">
        <v>34</v>
      </c>
      <c r="O23" s="14" t="s">
        <v>28</v>
      </c>
      <c r="P23" s="14" t="s">
        <v>101</v>
      </c>
    </row>
    <row r="24" spans="1:16" ht="52" x14ac:dyDescent="0.35">
      <c r="A24">
        <v>17</v>
      </c>
      <c r="B24" s="14" t="s">
        <v>105</v>
      </c>
      <c r="C24" s="14" t="s">
        <v>105</v>
      </c>
      <c r="D24" s="14" t="s">
        <v>105</v>
      </c>
      <c r="E24" s="14" t="s">
        <v>106</v>
      </c>
      <c r="F24" s="14" t="s">
        <v>97</v>
      </c>
      <c r="G24" s="14" t="s">
        <v>98</v>
      </c>
      <c r="H24" s="19" t="s">
        <v>107</v>
      </c>
      <c r="I24" s="28" t="s">
        <v>108</v>
      </c>
      <c r="J24" s="14" t="s">
        <v>109</v>
      </c>
      <c r="K24" s="14" t="s">
        <v>70</v>
      </c>
      <c r="L24" s="14" t="s">
        <v>26</v>
      </c>
      <c r="M24" s="16">
        <v>1</v>
      </c>
      <c r="N24" s="14" t="s">
        <v>34</v>
      </c>
      <c r="O24" s="14" t="s">
        <v>28</v>
      </c>
      <c r="P24" s="14" t="s">
        <v>101</v>
      </c>
    </row>
    <row r="25" spans="1:16" ht="52" x14ac:dyDescent="0.35">
      <c r="A25">
        <v>18</v>
      </c>
      <c r="B25" s="14" t="s">
        <v>105</v>
      </c>
      <c r="C25" s="14" t="s">
        <v>105</v>
      </c>
      <c r="D25" s="14" t="s">
        <v>105</v>
      </c>
      <c r="E25" s="14" t="s">
        <v>106</v>
      </c>
      <c r="F25" s="14" t="s">
        <v>97</v>
      </c>
      <c r="G25" s="14" t="s">
        <v>98</v>
      </c>
      <c r="H25" s="19" t="s">
        <v>110</v>
      </c>
      <c r="I25" s="28" t="s">
        <v>111</v>
      </c>
      <c r="J25" s="14" t="s">
        <v>112</v>
      </c>
      <c r="K25" s="14" t="s">
        <v>25</v>
      </c>
      <c r="L25" s="14" t="s">
        <v>33</v>
      </c>
      <c r="M25" s="16">
        <v>1</v>
      </c>
      <c r="N25" s="14" t="s">
        <v>34</v>
      </c>
      <c r="O25" s="14" t="s">
        <v>28</v>
      </c>
      <c r="P25" s="14" t="s">
        <v>101</v>
      </c>
    </row>
    <row r="26" spans="1:16" ht="52" hidden="1" x14ac:dyDescent="0.35">
      <c r="A26">
        <v>19</v>
      </c>
      <c r="B26" s="14" t="s">
        <v>105</v>
      </c>
      <c r="C26" s="14" t="s">
        <v>105</v>
      </c>
      <c r="D26" s="14" t="s">
        <v>105</v>
      </c>
      <c r="E26" s="14" t="s">
        <v>106</v>
      </c>
      <c r="F26" s="14" t="s">
        <v>113</v>
      </c>
      <c r="G26" s="14" t="s">
        <v>114</v>
      </c>
      <c r="H26" s="14" t="s">
        <v>115</v>
      </c>
      <c r="I26" s="14" t="s">
        <v>116</v>
      </c>
      <c r="J26" s="14" t="s">
        <v>117</v>
      </c>
      <c r="K26" s="14" t="s">
        <v>70</v>
      </c>
      <c r="L26" s="14" t="s">
        <v>26</v>
      </c>
      <c r="M26" s="23">
        <v>1</v>
      </c>
      <c r="N26" s="14" t="s">
        <v>34</v>
      </c>
      <c r="O26" s="14" t="s">
        <v>34</v>
      </c>
      <c r="P26" s="14" t="s">
        <v>118</v>
      </c>
    </row>
    <row r="27" spans="1:16" ht="52" hidden="1" x14ac:dyDescent="0.35">
      <c r="A27">
        <v>20</v>
      </c>
      <c r="B27" s="14" t="s">
        <v>105</v>
      </c>
      <c r="C27" s="14" t="s">
        <v>105</v>
      </c>
      <c r="D27" s="14" t="s">
        <v>105</v>
      </c>
      <c r="E27" s="14" t="s">
        <v>106</v>
      </c>
      <c r="F27" s="14" t="s">
        <v>113</v>
      </c>
      <c r="G27" s="14" t="s">
        <v>114</v>
      </c>
      <c r="H27" s="14" t="s">
        <v>119</v>
      </c>
      <c r="I27" s="14" t="s">
        <v>120</v>
      </c>
      <c r="J27" s="14" t="s">
        <v>32</v>
      </c>
      <c r="K27" s="14" t="s">
        <v>25</v>
      </c>
      <c r="L27" s="14" t="s">
        <v>33</v>
      </c>
      <c r="M27" s="16">
        <v>1</v>
      </c>
      <c r="N27" s="14" t="s">
        <v>121</v>
      </c>
      <c r="O27" s="14" t="s">
        <v>28</v>
      </c>
      <c r="P27" s="14" t="s">
        <v>118</v>
      </c>
    </row>
    <row r="28" spans="1:16" ht="52" hidden="1" x14ac:dyDescent="0.35">
      <c r="A28">
        <v>21</v>
      </c>
      <c r="B28" s="14" t="s">
        <v>105</v>
      </c>
      <c r="C28" s="14" t="s">
        <v>105</v>
      </c>
      <c r="D28" s="14" t="s">
        <v>105</v>
      </c>
      <c r="E28" s="14" t="s">
        <v>106</v>
      </c>
      <c r="F28" s="14" t="s">
        <v>20</v>
      </c>
      <c r="G28" s="14" t="s">
        <v>122</v>
      </c>
      <c r="H28" s="14" t="s">
        <v>123</v>
      </c>
      <c r="I28" s="14" t="s">
        <v>124</v>
      </c>
      <c r="J28" s="14" t="s">
        <v>125</v>
      </c>
      <c r="K28" s="14" t="s">
        <v>70</v>
      </c>
      <c r="L28" s="14" t="s">
        <v>26</v>
      </c>
      <c r="M28" s="23">
        <v>1</v>
      </c>
      <c r="N28" s="14" t="s">
        <v>34</v>
      </c>
      <c r="O28" s="14" t="s">
        <v>34</v>
      </c>
      <c r="P28" s="14" t="s">
        <v>126</v>
      </c>
    </row>
    <row r="29" spans="1:16" ht="52" hidden="1" x14ac:dyDescent="0.35">
      <c r="A29">
        <v>22</v>
      </c>
      <c r="B29" s="14" t="s">
        <v>105</v>
      </c>
      <c r="C29" s="14" t="s">
        <v>105</v>
      </c>
      <c r="D29" s="14" t="s">
        <v>105</v>
      </c>
      <c r="E29" s="14" t="s">
        <v>106</v>
      </c>
      <c r="F29" s="14" t="s">
        <v>20</v>
      </c>
      <c r="G29" s="14" t="s">
        <v>122</v>
      </c>
      <c r="H29" s="14" t="s">
        <v>127</v>
      </c>
      <c r="I29" s="14" t="s">
        <v>128</v>
      </c>
      <c r="J29" s="14" t="s">
        <v>32</v>
      </c>
      <c r="K29" s="14" t="s">
        <v>25</v>
      </c>
      <c r="L29" s="14" t="s">
        <v>33</v>
      </c>
      <c r="M29" s="16">
        <v>1</v>
      </c>
      <c r="N29" s="14" t="s">
        <v>121</v>
      </c>
      <c r="O29" s="14" t="s">
        <v>28</v>
      </c>
      <c r="P29" s="14" t="s">
        <v>126</v>
      </c>
    </row>
    <row r="30" spans="1:16" ht="52" hidden="1" x14ac:dyDescent="0.35">
      <c r="A30">
        <v>23</v>
      </c>
      <c r="B30" s="14" t="s">
        <v>105</v>
      </c>
      <c r="C30" s="14" t="s">
        <v>105</v>
      </c>
      <c r="D30" s="14" t="s">
        <v>105</v>
      </c>
      <c r="E30" s="14" t="s">
        <v>106</v>
      </c>
      <c r="F30" s="14" t="s">
        <v>129</v>
      </c>
      <c r="G30" s="14" t="s">
        <v>114</v>
      </c>
      <c r="H30" s="14" t="s">
        <v>130</v>
      </c>
      <c r="I30" s="14" t="s">
        <v>131</v>
      </c>
      <c r="J30" s="14" t="s">
        <v>132</v>
      </c>
      <c r="K30" s="14" t="s">
        <v>70</v>
      </c>
      <c r="L30" s="14" t="s">
        <v>26</v>
      </c>
      <c r="M30" s="23">
        <v>1</v>
      </c>
      <c r="N30" s="14" t="s">
        <v>34</v>
      </c>
      <c r="O30" s="14" t="s">
        <v>34</v>
      </c>
      <c r="P30" s="14" t="s">
        <v>118</v>
      </c>
    </row>
    <row r="31" spans="1:16" ht="52" hidden="1" x14ac:dyDescent="0.35">
      <c r="A31">
        <v>24</v>
      </c>
      <c r="B31" s="14" t="s">
        <v>105</v>
      </c>
      <c r="C31" s="14" t="s">
        <v>105</v>
      </c>
      <c r="D31" s="14" t="s">
        <v>105</v>
      </c>
      <c r="E31" s="14" t="s">
        <v>106</v>
      </c>
      <c r="F31" s="14" t="s">
        <v>129</v>
      </c>
      <c r="G31" s="14" t="s">
        <v>114</v>
      </c>
      <c r="H31" s="14" t="s">
        <v>133</v>
      </c>
      <c r="I31" s="14" t="s">
        <v>134</v>
      </c>
      <c r="J31" s="14" t="s">
        <v>32</v>
      </c>
      <c r="K31" s="14" t="s">
        <v>25</v>
      </c>
      <c r="L31" s="14" t="s">
        <v>33</v>
      </c>
      <c r="M31" s="16">
        <v>1</v>
      </c>
      <c r="N31" s="14" t="s">
        <v>121</v>
      </c>
      <c r="O31" s="14" t="s">
        <v>28</v>
      </c>
      <c r="P31" s="14" t="s">
        <v>118</v>
      </c>
    </row>
    <row r="32" spans="1:16" ht="52" hidden="1" x14ac:dyDescent="0.35">
      <c r="A32">
        <v>25</v>
      </c>
      <c r="B32" s="14" t="s">
        <v>105</v>
      </c>
      <c r="C32" s="14" t="s">
        <v>105</v>
      </c>
      <c r="D32" s="14" t="s">
        <v>105</v>
      </c>
      <c r="E32" s="14" t="s">
        <v>106</v>
      </c>
      <c r="F32" s="14" t="s">
        <v>129</v>
      </c>
      <c r="G32" s="14" t="s">
        <v>114</v>
      </c>
      <c r="H32" s="14" t="s">
        <v>135</v>
      </c>
      <c r="I32" s="14" t="s">
        <v>136</v>
      </c>
      <c r="J32" s="14" t="s">
        <v>32</v>
      </c>
      <c r="K32" s="14" t="s">
        <v>25</v>
      </c>
      <c r="L32" s="14" t="s">
        <v>33</v>
      </c>
      <c r="M32" s="16">
        <v>1</v>
      </c>
      <c r="N32" s="14" t="s">
        <v>34</v>
      </c>
      <c r="O32" s="14" t="s">
        <v>28</v>
      </c>
      <c r="P32" s="14" t="s">
        <v>137</v>
      </c>
    </row>
    <row r="33" spans="1:16" ht="52" hidden="1" x14ac:dyDescent="0.35">
      <c r="A33">
        <v>26</v>
      </c>
      <c r="B33" s="14" t="s">
        <v>105</v>
      </c>
      <c r="C33" s="14" t="s">
        <v>105</v>
      </c>
      <c r="D33" s="14" t="s">
        <v>105</v>
      </c>
      <c r="E33" s="14" t="s">
        <v>106</v>
      </c>
      <c r="F33" s="14" t="s">
        <v>138</v>
      </c>
      <c r="G33" s="14" t="s">
        <v>139</v>
      </c>
      <c r="H33" s="14" t="s">
        <v>140</v>
      </c>
      <c r="I33" s="14" t="s">
        <v>141</v>
      </c>
      <c r="J33" s="14" t="s">
        <v>32</v>
      </c>
      <c r="K33" s="14" t="s">
        <v>40</v>
      </c>
      <c r="L33" s="14" t="s">
        <v>33</v>
      </c>
      <c r="M33" s="16">
        <v>1</v>
      </c>
      <c r="N33" s="14" t="s">
        <v>34</v>
      </c>
      <c r="O33" s="14" t="s">
        <v>28</v>
      </c>
      <c r="P33" s="14" t="s">
        <v>142</v>
      </c>
    </row>
    <row r="34" spans="1:16" ht="52" hidden="1" x14ac:dyDescent="0.35">
      <c r="A34">
        <v>27</v>
      </c>
      <c r="B34" s="14" t="s">
        <v>16</v>
      </c>
      <c r="C34" s="14" t="s">
        <v>17</v>
      </c>
      <c r="D34" s="14" t="s">
        <v>18</v>
      </c>
      <c r="E34" s="14" t="s">
        <v>19</v>
      </c>
      <c r="F34" s="14" t="s">
        <v>20</v>
      </c>
      <c r="G34" s="14" t="s">
        <v>21</v>
      </c>
      <c r="H34" s="14" t="s">
        <v>143</v>
      </c>
      <c r="I34" s="14" t="s">
        <v>144</v>
      </c>
      <c r="J34" s="14" t="s">
        <v>145</v>
      </c>
      <c r="K34" s="14" t="s">
        <v>40</v>
      </c>
      <c r="L34" s="14" t="s">
        <v>26</v>
      </c>
      <c r="M34" s="23">
        <v>1</v>
      </c>
      <c r="N34" s="14" t="s">
        <v>121</v>
      </c>
      <c r="O34" s="14" t="s">
        <v>27</v>
      </c>
      <c r="P34" s="14" t="s">
        <v>146</v>
      </c>
    </row>
    <row r="35" spans="1:16" ht="52" hidden="1" x14ac:dyDescent="0.35">
      <c r="A35">
        <v>28</v>
      </c>
      <c r="B35" s="14" t="s">
        <v>16</v>
      </c>
      <c r="C35" s="14" t="s">
        <v>17</v>
      </c>
      <c r="D35" s="14" t="s">
        <v>18</v>
      </c>
      <c r="E35" s="14" t="s">
        <v>19</v>
      </c>
      <c r="F35" s="14" t="s">
        <v>20</v>
      </c>
      <c r="G35" s="14" t="s">
        <v>21</v>
      </c>
      <c r="H35" s="14" t="s">
        <v>147</v>
      </c>
      <c r="I35" s="14" t="s">
        <v>148</v>
      </c>
      <c r="J35" s="14" t="s">
        <v>32</v>
      </c>
      <c r="K35" s="14" t="s">
        <v>40</v>
      </c>
      <c r="L35" s="14" t="s">
        <v>32</v>
      </c>
      <c r="M35" s="16">
        <v>1</v>
      </c>
      <c r="N35" s="14" t="s">
        <v>149</v>
      </c>
      <c r="O35" s="14" t="s">
        <v>28</v>
      </c>
      <c r="P35" s="14" t="s">
        <v>146</v>
      </c>
    </row>
    <row r="36" spans="1:16" ht="52" hidden="1" x14ac:dyDescent="0.35">
      <c r="A36">
        <v>29</v>
      </c>
      <c r="B36" s="14" t="s">
        <v>105</v>
      </c>
      <c r="C36" s="14" t="s">
        <v>105</v>
      </c>
      <c r="D36" s="14" t="s">
        <v>105</v>
      </c>
      <c r="E36" s="14" t="s">
        <v>106</v>
      </c>
      <c r="F36" s="14" t="s">
        <v>150</v>
      </c>
      <c r="G36" s="14" t="s">
        <v>151</v>
      </c>
      <c r="H36" s="14" t="s">
        <v>152</v>
      </c>
      <c r="I36" s="14" t="s">
        <v>153</v>
      </c>
      <c r="J36" s="14" t="s">
        <v>154</v>
      </c>
      <c r="K36" s="14" t="s">
        <v>40</v>
      </c>
      <c r="L36" s="14" t="s">
        <v>26</v>
      </c>
      <c r="M36" s="23">
        <v>1</v>
      </c>
      <c r="N36" s="14" t="s">
        <v>34</v>
      </c>
      <c r="O36" s="14" t="s">
        <v>121</v>
      </c>
      <c r="P36" s="14" t="s">
        <v>155</v>
      </c>
    </row>
    <row r="37" spans="1:16" ht="52" hidden="1" x14ac:dyDescent="0.35">
      <c r="A37">
        <v>30</v>
      </c>
      <c r="B37" s="14" t="s">
        <v>105</v>
      </c>
      <c r="C37" s="14" t="s">
        <v>105</v>
      </c>
      <c r="D37" s="14" t="s">
        <v>105</v>
      </c>
      <c r="E37" s="14" t="s">
        <v>106</v>
      </c>
      <c r="F37" s="14" t="s">
        <v>150</v>
      </c>
      <c r="G37" s="14" t="s">
        <v>151</v>
      </c>
      <c r="H37" s="14" t="s">
        <v>156</v>
      </c>
      <c r="I37" s="14" t="s">
        <v>157</v>
      </c>
      <c r="J37" s="14" t="s">
        <v>158</v>
      </c>
      <c r="K37" s="14" t="s">
        <v>40</v>
      </c>
      <c r="L37" s="14" t="s">
        <v>33</v>
      </c>
      <c r="M37" s="16">
        <v>1</v>
      </c>
      <c r="N37" s="14" t="s">
        <v>27</v>
      </c>
      <c r="O37" s="14" t="s">
        <v>28</v>
      </c>
      <c r="P37" s="14" t="s">
        <v>155</v>
      </c>
    </row>
    <row r="38" spans="1:16" ht="52" hidden="1" x14ac:dyDescent="0.35">
      <c r="A38">
        <v>31</v>
      </c>
      <c r="B38" s="14" t="s">
        <v>105</v>
      </c>
      <c r="C38" s="14" t="s">
        <v>105</v>
      </c>
      <c r="D38" s="14" t="s">
        <v>105</v>
      </c>
      <c r="E38" s="14" t="s">
        <v>106</v>
      </c>
      <c r="F38" s="14" t="s">
        <v>159</v>
      </c>
      <c r="G38" s="14" t="s">
        <v>76</v>
      </c>
      <c r="H38" s="14" t="s">
        <v>160</v>
      </c>
      <c r="I38" s="14" t="s">
        <v>161</v>
      </c>
      <c r="J38" s="14" t="s">
        <v>162</v>
      </c>
      <c r="K38" s="14" t="s">
        <v>61</v>
      </c>
      <c r="L38" s="14" t="s">
        <v>26</v>
      </c>
      <c r="M38" s="23">
        <v>2</v>
      </c>
      <c r="N38" s="14" t="s">
        <v>34</v>
      </c>
      <c r="O38" s="14" t="s">
        <v>28</v>
      </c>
      <c r="P38" s="14" t="s">
        <v>155</v>
      </c>
    </row>
    <row r="39" spans="1:16" ht="52" hidden="1" x14ac:dyDescent="0.35">
      <c r="A39">
        <v>32</v>
      </c>
      <c r="B39" s="14" t="s">
        <v>105</v>
      </c>
      <c r="C39" s="14" t="s">
        <v>105</v>
      </c>
      <c r="D39" s="14" t="s">
        <v>105</v>
      </c>
      <c r="E39" s="14" t="s">
        <v>106</v>
      </c>
      <c r="F39" s="14" t="s">
        <v>159</v>
      </c>
      <c r="G39" s="14" t="s">
        <v>76</v>
      </c>
      <c r="H39" s="14" t="s">
        <v>163</v>
      </c>
      <c r="I39" s="14" t="s">
        <v>164</v>
      </c>
      <c r="J39" s="14" t="s">
        <v>165</v>
      </c>
      <c r="K39" s="14" t="s">
        <v>70</v>
      </c>
      <c r="L39" s="14" t="s">
        <v>33</v>
      </c>
      <c r="M39" s="16">
        <v>1</v>
      </c>
      <c r="N39" s="14" t="s">
        <v>34</v>
      </c>
      <c r="O39" s="14" t="s">
        <v>28</v>
      </c>
      <c r="P39" s="14" t="s">
        <v>155</v>
      </c>
    </row>
    <row r="40" spans="1:16" ht="52" hidden="1" x14ac:dyDescent="0.35">
      <c r="A40">
        <v>33</v>
      </c>
      <c r="B40" s="14" t="s">
        <v>105</v>
      </c>
      <c r="C40" s="14" t="s">
        <v>105</v>
      </c>
      <c r="D40" s="14" t="s">
        <v>105</v>
      </c>
      <c r="E40" s="14" t="s">
        <v>106</v>
      </c>
      <c r="F40" s="14" t="s">
        <v>150</v>
      </c>
      <c r="G40" s="14" t="s">
        <v>166</v>
      </c>
      <c r="H40" s="14" t="s">
        <v>167</v>
      </c>
      <c r="I40" s="14" t="s">
        <v>168</v>
      </c>
      <c r="J40" s="14" t="s">
        <v>169</v>
      </c>
      <c r="K40" s="14" t="s">
        <v>70</v>
      </c>
      <c r="L40" s="14" t="s">
        <v>33</v>
      </c>
      <c r="M40" s="16">
        <v>1</v>
      </c>
      <c r="N40" s="14" t="s">
        <v>34</v>
      </c>
      <c r="O40" s="14" t="s">
        <v>28</v>
      </c>
      <c r="P40" s="14" t="s">
        <v>155</v>
      </c>
    </row>
    <row r="41" spans="1:16" ht="52" hidden="1" x14ac:dyDescent="0.35">
      <c r="A41">
        <v>34</v>
      </c>
      <c r="B41" s="14" t="s">
        <v>16</v>
      </c>
      <c r="C41" s="14" t="s">
        <v>17</v>
      </c>
      <c r="D41" s="14" t="s">
        <v>170</v>
      </c>
      <c r="E41" s="14" t="s">
        <v>19</v>
      </c>
      <c r="F41" s="14" t="s">
        <v>171</v>
      </c>
      <c r="G41" s="14" t="s">
        <v>76</v>
      </c>
      <c r="H41" s="14" t="s">
        <v>172</v>
      </c>
      <c r="I41" s="28" t="s">
        <v>173</v>
      </c>
      <c r="J41" s="14" t="s">
        <v>32</v>
      </c>
      <c r="K41" s="14" t="s">
        <v>25</v>
      </c>
      <c r="L41" s="14" t="s">
        <v>33</v>
      </c>
      <c r="M41" s="16">
        <v>1</v>
      </c>
      <c r="N41" s="15" t="s">
        <v>121</v>
      </c>
      <c r="O41" s="14" t="s">
        <v>28</v>
      </c>
      <c r="P41" s="15" t="s">
        <v>174</v>
      </c>
    </row>
    <row r="42" spans="1:16" ht="52" hidden="1" x14ac:dyDescent="0.35">
      <c r="A42">
        <v>35</v>
      </c>
      <c r="B42" s="14" t="s">
        <v>16</v>
      </c>
      <c r="C42" s="14" t="s">
        <v>17</v>
      </c>
      <c r="D42" s="14" t="s">
        <v>170</v>
      </c>
      <c r="E42" s="14" t="s">
        <v>19</v>
      </c>
      <c r="F42" s="14" t="s">
        <v>175</v>
      </c>
      <c r="G42" s="14" t="s">
        <v>176</v>
      </c>
      <c r="H42" s="14" t="s">
        <v>177</v>
      </c>
      <c r="I42" s="28" t="s">
        <v>178</v>
      </c>
      <c r="J42" s="14" t="s">
        <v>32</v>
      </c>
      <c r="K42" s="14" t="s">
        <v>40</v>
      </c>
      <c r="L42" s="14" t="s">
        <v>33</v>
      </c>
      <c r="M42" s="16">
        <v>1</v>
      </c>
      <c r="N42" s="15" t="s">
        <v>121</v>
      </c>
      <c r="O42" s="14" t="s">
        <v>28</v>
      </c>
      <c r="P42" s="14" t="s">
        <v>179</v>
      </c>
    </row>
    <row r="43" spans="1:16" ht="52" hidden="1" x14ac:dyDescent="0.35">
      <c r="A43">
        <v>36</v>
      </c>
      <c r="B43" s="14" t="s">
        <v>105</v>
      </c>
      <c r="C43" s="14" t="s">
        <v>105</v>
      </c>
      <c r="D43" s="14" t="s">
        <v>105</v>
      </c>
      <c r="E43" s="14" t="s">
        <v>106</v>
      </c>
      <c r="F43" s="14" t="s">
        <v>159</v>
      </c>
      <c r="G43" s="14" t="s">
        <v>176</v>
      </c>
      <c r="H43" s="14" t="s">
        <v>180</v>
      </c>
      <c r="I43" s="28" t="s">
        <v>181</v>
      </c>
      <c r="J43" s="14" t="s">
        <v>32</v>
      </c>
      <c r="K43" s="14" t="s">
        <v>25</v>
      </c>
      <c r="L43" s="14" t="s">
        <v>33</v>
      </c>
      <c r="M43" s="16">
        <v>1</v>
      </c>
      <c r="N43" s="14" t="s">
        <v>34</v>
      </c>
      <c r="O43" s="14" t="s">
        <v>28</v>
      </c>
      <c r="P43" s="14" t="s">
        <v>182</v>
      </c>
    </row>
    <row r="44" spans="1:16" ht="52" hidden="1" x14ac:dyDescent="0.35">
      <c r="A44">
        <v>37</v>
      </c>
      <c r="B44" s="14" t="s">
        <v>105</v>
      </c>
      <c r="C44" s="14" t="s">
        <v>105</v>
      </c>
      <c r="D44" s="14" t="s">
        <v>105</v>
      </c>
      <c r="E44" s="14" t="s">
        <v>106</v>
      </c>
      <c r="F44" s="14" t="s">
        <v>183</v>
      </c>
      <c r="G44" s="14" t="s">
        <v>184</v>
      </c>
      <c r="H44" s="14" t="s">
        <v>185</v>
      </c>
      <c r="I44" s="14" t="s">
        <v>186</v>
      </c>
      <c r="J44" s="14" t="s">
        <v>187</v>
      </c>
      <c r="K44" s="14" t="s">
        <v>70</v>
      </c>
      <c r="L44" s="14" t="s">
        <v>26</v>
      </c>
      <c r="M44" s="23">
        <v>10</v>
      </c>
      <c r="N44" s="14" t="s">
        <v>34</v>
      </c>
      <c r="O44" s="14" t="s">
        <v>28</v>
      </c>
      <c r="P44" s="14" t="s">
        <v>188</v>
      </c>
    </row>
    <row r="45" spans="1:16" ht="52" hidden="1" x14ac:dyDescent="0.35">
      <c r="A45">
        <v>38</v>
      </c>
      <c r="B45" s="14" t="s">
        <v>16</v>
      </c>
      <c r="C45" s="14" t="s">
        <v>17</v>
      </c>
      <c r="D45" s="14" t="s">
        <v>18</v>
      </c>
      <c r="E45" s="14" t="s">
        <v>19</v>
      </c>
      <c r="F45" s="15" t="s">
        <v>189</v>
      </c>
      <c r="G45" s="15" t="s">
        <v>190</v>
      </c>
      <c r="H45" s="15" t="s">
        <v>191</v>
      </c>
      <c r="I45" s="28" t="s">
        <v>192</v>
      </c>
      <c r="J45" s="14" t="s">
        <v>193</v>
      </c>
      <c r="K45" s="14" t="s">
        <v>25</v>
      </c>
      <c r="L45" s="14" t="s">
        <v>194</v>
      </c>
      <c r="M45" s="24">
        <v>1</v>
      </c>
      <c r="N45" s="14" t="s">
        <v>34</v>
      </c>
      <c r="O45" s="14" t="s">
        <v>28</v>
      </c>
      <c r="P45" s="14" t="s">
        <v>195</v>
      </c>
    </row>
    <row r="46" spans="1:16" ht="52" hidden="1" x14ac:dyDescent="0.35">
      <c r="A46">
        <v>39</v>
      </c>
      <c r="B46" s="14" t="s">
        <v>105</v>
      </c>
      <c r="C46" s="14" t="s">
        <v>105</v>
      </c>
      <c r="D46" s="14" t="s">
        <v>105</v>
      </c>
      <c r="E46" s="14" t="s">
        <v>106</v>
      </c>
      <c r="F46" s="15" t="s">
        <v>196</v>
      </c>
      <c r="G46" s="15" t="s">
        <v>190</v>
      </c>
      <c r="H46" s="15" t="s">
        <v>197</v>
      </c>
      <c r="I46" s="28" t="s">
        <v>198</v>
      </c>
      <c r="J46" s="14" t="s">
        <v>193</v>
      </c>
      <c r="K46" s="14" t="s">
        <v>25</v>
      </c>
      <c r="L46" s="14" t="s">
        <v>33</v>
      </c>
      <c r="M46" s="24">
        <v>1</v>
      </c>
      <c r="N46" s="14" t="s">
        <v>34</v>
      </c>
      <c r="O46" s="14" t="s">
        <v>28</v>
      </c>
      <c r="P46" s="14" t="s">
        <v>195</v>
      </c>
    </row>
    <row r="47" spans="1:16" ht="52" hidden="1" x14ac:dyDescent="0.35">
      <c r="A47">
        <v>40</v>
      </c>
      <c r="B47" s="14" t="s">
        <v>105</v>
      </c>
      <c r="C47" s="14" t="s">
        <v>105</v>
      </c>
      <c r="D47" s="14" t="s">
        <v>105</v>
      </c>
      <c r="E47" s="14" t="s">
        <v>106</v>
      </c>
      <c r="F47" s="15" t="s">
        <v>199</v>
      </c>
      <c r="G47" s="15" t="s">
        <v>190</v>
      </c>
      <c r="H47" s="15" t="s">
        <v>200</v>
      </c>
      <c r="I47" s="28" t="s">
        <v>201</v>
      </c>
      <c r="J47" s="14" t="s">
        <v>32</v>
      </c>
      <c r="K47" s="14" t="s">
        <v>25</v>
      </c>
      <c r="L47" s="14" t="s">
        <v>33</v>
      </c>
      <c r="M47" s="24">
        <v>1</v>
      </c>
      <c r="N47" s="14" t="s">
        <v>34</v>
      </c>
      <c r="O47" s="14" t="s">
        <v>28</v>
      </c>
      <c r="P47" s="14" t="s">
        <v>202</v>
      </c>
    </row>
    <row r="48" spans="1:16" ht="52" hidden="1" x14ac:dyDescent="0.35">
      <c r="A48">
        <v>41</v>
      </c>
      <c r="B48" s="14" t="s">
        <v>105</v>
      </c>
      <c r="C48" s="14" t="s">
        <v>105</v>
      </c>
      <c r="D48" s="14" t="s">
        <v>105</v>
      </c>
      <c r="E48" s="14" t="s">
        <v>106</v>
      </c>
      <c r="F48" s="15" t="s">
        <v>203</v>
      </c>
      <c r="G48" s="15" t="s">
        <v>190</v>
      </c>
      <c r="H48" s="15" t="s">
        <v>204</v>
      </c>
      <c r="I48" s="29" t="s">
        <v>205</v>
      </c>
      <c r="J48" s="15" t="s">
        <v>32</v>
      </c>
      <c r="K48" s="15" t="s">
        <v>25</v>
      </c>
      <c r="L48" s="15" t="s">
        <v>33</v>
      </c>
      <c r="M48" s="27">
        <v>1</v>
      </c>
      <c r="N48" s="15" t="s">
        <v>34</v>
      </c>
      <c r="O48" s="15" t="s">
        <v>28</v>
      </c>
      <c r="P48" s="15" t="s">
        <v>206</v>
      </c>
    </row>
  </sheetData>
  <autoFilter ref="B7:P48" xr:uid="{F836446C-A1D1-477B-BEFF-8FD4C1C1A87D}">
    <filterColumn colId="14">
      <filters>
        <filter val="Dirección (Profesional Control Interno)"/>
      </filters>
    </filterColumn>
  </autoFilter>
  <mergeCells count="1">
    <mergeCell ref="B3: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A901-61FC-4CE4-ADB0-6445BE759688}">
  <dimension ref="A1:A3"/>
  <sheetViews>
    <sheetView workbookViewId="0">
      <selection activeCell="A2" sqref="A2"/>
    </sheetView>
  </sheetViews>
  <sheetFormatPr baseColWidth="10" defaultColWidth="11.453125" defaultRowHeight="14.5" x14ac:dyDescent="0.35"/>
  <cols>
    <col min="1" max="1" width="36.453125" bestFit="1" customWidth="1"/>
  </cols>
  <sheetData>
    <row r="1" spans="1:1" x14ac:dyDescent="0.35">
      <c r="A1" s="69" t="s">
        <v>207</v>
      </c>
    </row>
    <row r="2" spans="1:1" ht="43.5" x14ac:dyDescent="0.35">
      <c r="A2" s="70" t="s">
        <v>208</v>
      </c>
    </row>
    <row r="3" spans="1:1" ht="58" x14ac:dyDescent="0.35">
      <c r="A3" s="70"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85C1-43F0-4D8B-8377-9F071D523EED}">
  <sheetPr>
    <tabColor rgb="FFED7D31"/>
  </sheetPr>
  <dimension ref="A1:I3"/>
  <sheetViews>
    <sheetView showGridLines="0" zoomScaleNormal="100" workbookViewId="0">
      <selection activeCell="AA16" sqref="AA16"/>
    </sheetView>
  </sheetViews>
  <sheetFormatPr baseColWidth="10" defaultColWidth="11.453125" defaultRowHeight="14.5" x14ac:dyDescent="0.35"/>
  <sheetData>
    <row r="1" spans="1:9" ht="14.5" customHeight="1" x14ac:dyDescent="0.35">
      <c r="A1" s="186" t="s">
        <v>210</v>
      </c>
      <c r="B1" s="186"/>
      <c r="C1" s="186"/>
      <c r="D1" s="186"/>
      <c r="E1" s="186"/>
      <c r="F1" s="186"/>
      <c r="G1" s="186"/>
      <c r="H1" s="186"/>
      <c r="I1" s="186"/>
    </row>
    <row r="2" spans="1:9" ht="14.5" customHeight="1" x14ac:dyDescent="0.35">
      <c r="A2" s="186"/>
      <c r="B2" s="186"/>
      <c r="C2" s="186"/>
      <c r="D2" s="186"/>
      <c r="E2" s="186"/>
      <c r="F2" s="186"/>
      <c r="G2" s="186"/>
      <c r="H2" s="186"/>
      <c r="I2" s="186"/>
    </row>
    <row r="3" spans="1:9" ht="14.5" customHeight="1" x14ac:dyDescent="0.35">
      <c r="A3" s="186"/>
      <c r="B3" s="186"/>
      <c r="C3" s="186"/>
      <c r="D3" s="186"/>
      <c r="E3" s="186"/>
      <c r="F3" s="186"/>
      <c r="G3" s="186"/>
      <c r="H3" s="186"/>
      <c r="I3" s="186"/>
    </row>
  </sheetData>
  <sheetProtection algorithmName="SHA-512" hashValue="rg6woL+cuoBpXHz82cON11zwgzGPpPNkUnbRttqupDMtSUl7uYWbAJrhsRk+SLFdQadTv9J6PG/cp920EdC2DQ==" saltValue="tV+wBPagvMOyps6qcwg3rg==" spinCount="100000" sheet="1" autoFilter="0" pivotTables="0"/>
  <mergeCells count="1">
    <mergeCell ref="A1:I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1C4F-C7CD-4DA8-BCAC-EAE248FD3BD4}">
  <dimension ref="A1:AN19"/>
  <sheetViews>
    <sheetView showGridLines="0" tabSelected="1" topLeftCell="AG1" workbookViewId="0">
      <selection activeCell="AK14" sqref="AK14"/>
    </sheetView>
  </sheetViews>
  <sheetFormatPr baseColWidth="10" defaultColWidth="11.453125" defaultRowHeight="14.5" x14ac:dyDescent="0.35"/>
  <cols>
    <col min="1" max="1" width="47.26953125" customWidth="1"/>
    <col min="2" max="2" width="17.26953125" customWidth="1"/>
    <col min="3" max="3" width="49.7265625" customWidth="1"/>
    <col min="4" max="4" width="32.1796875" customWidth="1"/>
    <col min="5" max="5" width="17.1796875" hidden="1" customWidth="1"/>
    <col min="6" max="6" width="22.1796875" customWidth="1"/>
    <col min="7" max="7" width="48.453125" customWidth="1"/>
    <col min="8" max="8" width="30.7265625" customWidth="1"/>
    <col min="9" max="9" width="23.7265625" customWidth="1"/>
    <col min="10" max="11" width="11.7265625" customWidth="1"/>
    <col min="12" max="12" width="10.7265625" customWidth="1"/>
    <col min="13" max="13" width="8.26953125" customWidth="1"/>
    <col min="14" max="14" width="9.1796875" customWidth="1"/>
    <col min="15" max="15" width="9.81640625" customWidth="1"/>
    <col min="16" max="16" width="26.1796875" customWidth="1"/>
    <col min="17" max="17" width="11.81640625" hidden="1" customWidth="1"/>
    <col min="18" max="19" width="11.453125" hidden="1" customWidth="1"/>
    <col min="20" max="20" width="14.81640625" hidden="1" customWidth="1"/>
    <col min="21" max="21" width="14.453125" hidden="1" customWidth="1"/>
    <col min="22" max="24" width="11.453125" hidden="1" customWidth="1"/>
    <col min="25" max="25" width="14.7265625" hidden="1" customWidth="1"/>
    <col min="26" max="26" width="14.1796875" hidden="1" customWidth="1"/>
    <col min="27" max="28" width="11.453125" hidden="1" customWidth="1"/>
    <col min="29" max="29" width="13.453125" hidden="1" customWidth="1"/>
    <col min="30" max="30" width="15.81640625" hidden="1" customWidth="1"/>
    <col min="31" max="31" width="14.1796875" hidden="1" customWidth="1"/>
    <col min="32" max="32" width="11.453125" customWidth="1"/>
    <col min="33" max="33" width="12.7265625" customWidth="1"/>
    <col min="34" max="34" width="11.81640625" customWidth="1"/>
    <col min="35" max="35" width="16" customWidth="1"/>
    <col min="36" max="36" width="15.1796875" customWidth="1"/>
    <col min="37" max="37" width="15.7265625" customWidth="1"/>
    <col min="38" max="38" width="13.453125" customWidth="1"/>
    <col min="39" max="39" width="45.81640625" customWidth="1"/>
    <col min="40" max="40" width="37" customWidth="1"/>
  </cols>
  <sheetData>
    <row r="1" spans="1:40" x14ac:dyDescent="0.35">
      <c r="A1" s="190" t="s">
        <v>211</v>
      </c>
    </row>
    <row r="2" spans="1:40" x14ac:dyDescent="0.35">
      <c r="A2" s="190"/>
    </row>
    <row r="3" spans="1:40" x14ac:dyDescent="0.35">
      <c r="A3" s="190"/>
    </row>
    <row r="4" spans="1:40" ht="15.5" x14ac:dyDescent="0.35">
      <c r="B4" s="20"/>
      <c r="C4" s="20"/>
      <c r="D4" s="20"/>
      <c r="E4" s="20"/>
      <c r="F4" s="4"/>
      <c r="G4" s="4"/>
      <c r="H4" s="30"/>
      <c r="I4" s="21"/>
      <c r="J4" s="4"/>
      <c r="K4" s="4"/>
      <c r="L4" s="4"/>
      <c r="M4" s="4"/>
      <c r="N4" s="4"/>
      <c r="O4" s="4"/>
      <c r="P4" s="4"/>
      <c r="Q4" s="187" t="s">
        <v>212</v>
      </c>
      <c r="R4" s="188"/>
      <c r="S4" s="189"/>
      <c r="T4" s="187" t="s">
        <v>213</v>
      </c>
      <c r="U4" s="189"/>
      <c r="V4" s="187" t="s">
        <v>212</v>
      </c>
      <c r="W4" s="188"/>
      <c r="X4" s="189"/>
      <c r="Y4" s="187" t="s">
        <v>213</v>
      </c>
      <c r="Z4" s="189"/>
      <c r="AA4" s="187" t="s">
        <v>212</v>
      </c>
      <c r="AB4" s="188"/>
      <c r="AC4" s="189"/>
      <c r="AD4" s="187" t="s">
        <v>213</v>
      </c>
      <c r="AE4" s="189"/>
      <c r="AF4" s="187" t="s">
        <v>212</v>
      </c>
      <c r="AG4" s="188"/>
      <c r="AH4" s="189"/>
      <c r="AI4" s="187" t="s">
        <v>213</v>
      </c>
      <c r="AJ4" s="189"/>
      <c r="AK4" s="22"/>
      <c r="AL4" s="22"/>
      <c r="AM4" s="22"/>
    </row>
    <row r="5" spans="1:40" ht="37.5" x14ac:dyDescent="0.35">
      <c r="A5" s="135" t="s">
        <v>214</v>
      </c>
      <c r="B5" s="136" t="s">
        <v>215</v>
      </c>
      <c r="C5" s="136" t="s">
        <v>4</v>
      </c>
      <c r="D5" s="136" t="s">
        <v>216</v>
      </c>
      <c r="E5" s="137" t="s">
        <v>217</v>
      </c>
      <c r="F5" s="137" t="s">
        <v>218</v>
      </c>
      <c r="G5" s="137" t="s">
        <v>7</v>
      </c>
      <c r="H5" s="137" t="s">
        <v>8</v>
      </c>
      <c r="I5" s="137" t="s">
        <v>9</v>
      </c>
      <c r="J5" s="137" t="s">
        <v>219</v>
      </c>
      <c r="K5" s="137" t="s">
        <v>220</v>
      </c>
      <c r="L5" s="137" t="s">
        <v>11</v>
      </c>
      <c r="M5" s="137" t="s">
        <v>221</v>
      </c>
      <c r="N5" s="137" t="s">
        <v>13</v>
      </c>
      <c r="O5" s="137" t="s">
        <v>14</v>
      </c>
      <c r="P5" s="137" t="s">
        <v>222</v>
      </c>
      <c r="Q5" s="138" t="s">
        <v>223</v>
      </c>
      <c r="R5" s="138" t="s">
        <v>224</v>
      </c>
      <c r="S5" s="138" t="s">
        <v>225</v>
      </c>
      <c r="T5" s="138" t="s">
        <v>226</v>
      </c>
      <c r="U5" s="138" t="s">
        <v>227</v>
      </c>
      <c r="V5" s="138" t="s">
        <v>228</v>
      </c>
      <c r="W5" s="138" t="s">
        <v>229</v>
      </c>
      <c r="X5" s="138" t="s">
        <v>230</v>
      </c>
      <c r="Y5" s="138" t="s">
        <v>231</v>
      </c>
      <c r="Z5" s="138" t="s">
        <v>232</v>
      </c>
      <c r="AA5" s="138" t="s">
        <v>233</v>
      </c>
      <c r="AB5" s="138" t="s">
        <v>234</v>
      </c>
      <c r="AC5" s="138" t="s">
        <v>235</v>
      </c>
      <c r="AD5" s="138" t="s">
        <v>236</v>
      </c>
      <c r="AE5" s="138" t="s">
        <v>237</v>
      </c>
      <c r="AF5" s="138" t="s">
        <v>238</v>
      </c>
      <c r="AG5" s="138" t="s">
        <v>239</v>
      </c>
      <c r="AH5" s="139" t="s">
        <v>240</v>
      </c>
      <c r="AI5" s="138" t="s">
        <v>241</v>
      </c>
      <c r="AJ5" s="32" t="s">
        <v>242</v>
      </c>
      <c r="AK5" s="159" t="s">
        <v>243</v>
      </c>
      <c r="AL5" s="159" t="s">
        <v>244</v>
      </c>
      <c r="AM5" s="33" t="s">
        <v>245</v>
      </c>
      <c r="AN5" s="33" t="s">
        <v>246</v>
      </c>
    </row>
    <row r="6" spans="1:40" ht="49.4" customHeight="1" x14ac:dyDescent="0.35">
      <c r="A6" s="140" t="s">
        <v>247</v>
      </c>
      <c r="B6" s="140" t="s">
        <v>105</v>
      </c>
      <c r="C6" s="141" t="s">
        <v>248</v>
      </c>
      <c r="D6" s="140" t="s">
        <v>159</v>
      </c>
      <c r="E6" s="140"/>
      <c r="F6" s="140" t="s">
        <v>176</v>
      </c>
      <c r="G6" s="142" t="s">
        <v>249</v>
      </c>
      <c r="H6" s="140" t="s">
        <v>250</v>
      </c>
      <c r="I6" s="140" t="s">
        <v>251</v>
      </c>
      <c r="J6" s="143" t="s">
        <v>40</v>
      </c>
      <c r="K6" s="143" t="s">
        <v>40</v>
      </c>
      <c r="L6" s="140" t="s">
        <v>26</v>
      </c>
      <c r="M6" s="144">
        <v>1</v>
      </c>
      <c r="N6" s="140" t="s">
        <v>34</v>
      </c>
      <c r="O6" s="140" t="s">
        <v>121</v>
      </c>
      <c r="P6" s="140" t="s">
        <v>252</v>
      </c>
      <c r="Q6" s="111">
        <v>1</v>
      </c>
      <c r="R6" s="111">
        <v>0</v>
      </c>
      <c r="S6" s="111">
        <v>0</v>
      </c>
      <c r="T6" s="111">
        <f>SUM(Q6:S6)</f>
        <v>1</v>
      </c>
      <c r="U6" s="111">
        <v>1</v>
      </c>
      <c r="V6" s="111">
        <v>0</v>
      </c>
      <c r="W6" s="111">
        <v>0</v>
      </c>
      <c r="X6" s="111">
        <v>0</v>
      </c>
      <c r="Y6" s="111">
        <f>SUM(V6:X6)</f>
        <v>0</v>
      </c>
      <c r="Z6" s="111">
        <v>0</v>
      </c>
      <c r="AA6" s="111">
        <v>0</v>
      </c>
      <c r="AB6" s="111">
        <v>0</v>
      </c>
      <c r="AC6" s="111">
        <v>0</v>
      </c>
      <c r="AD6" s="111">
        <f>SUM(AA6:AC6)</f>
        <v>0</v>
      </c>
      <c r="AE6" s="111">
        <v>0</v>
      </c>
      <c r="AF6" s="111">
        <v>0</v>
      </c>
      <c r="AG6" s="111">
        <v>0</v>
      </c>
      <c r="AH6" s="111">
        <v>0</v>
      </c>
      <c r="AI6" s="111">
        <f>SUM(AF6:AH6)</f>
        <v>0</v>
      </c>
      <c r="AJ6" s="45">
        <v>0</v>
      </c>
      <c r="AK6" s="111">
        <f>SUM(T6+Y6+AD6+AI6)</f>
        <v>1</v>
      </c>
      <c r="AL6" s="111">
        <f>SUM(U6+Z6+AE6+AJ6)</f>
        <v>1</v>
      </c>
      <c r="AM6" s="83" t="s">
        <v>253</v>
      </c>
      <c r="AN6" s="95"/>
    </row>
    <row r="7" spans="1:40" ht="49.4" customHeight="1" x14ac:dyDescent="0.35">
      <c r="A7" s="145" t="s">
        <v>247</v>
      </c>
      <c r="B7" s="145" t="s">
        <v>105</v>
      </c>
      <c r="C7" s="145" t="s">
        <v>248</v>
      </c>
      <c r="D7" s="145" t="s">
        <v>159</v>
      </c>
      <c r="E7" s="145"/>
      <c r="F7" s="145" t="s">
        <v>176</v>
      </c>
      <c r="G7" s="146" t="s">
        <v>254</v>
      </c>
      <c r="H7" s="145" t="s">
        <v>255</v>
      </c>
      <c r="I7" s="145" t="s">
        <v>32</v>
      </c>
      <c r="J7" s="145" t="s">
        <v>70</v>
      </c>
      <c r="K7" s="145" t="s">
        <v>25</v>
      </c>
      <c r="L7" s="145" t="s">
        <v>33</v>
      </c>
      <c r="M7" s="147">
        <v>1</v>
      </c>
      <c r="N7" s="146" t="s">
        <v>121</v>
      </c>
      <c r="O7" s="145" t="s">
        <v>28</v>
      </c>
      <c r="P7" s="145" t="s">
        <v>252</v>
      </c>
      <c r="Q7" s="54">
        <v>0</v>
      </c>
      <c r="R7" s="54">
        <v>0.09</v>
      </c>
      <c r="S7" s="54">
        <v>0.09</v>
      </c>
      <c r="T7" s="54">
        <f t="shared" ref="T7:T19" si="0">SUM(Q7:S7)</f>
        <v>0.18</v>
      </c>
      <c r="U7" s="54">
        <v>0.18</v>
      </c>
      <c r="V7" s="54">
        <v>0.09</v>
      </c>
      <c r="W7" s="54">
        <v>0.09</v>
      </c>
      <c r="X7" s="54">
        <v>0.09</v>
      </c>
      <c r="Y7" s="54">
        <f t="shared" ref="Y7:Y19" si="1">SUM(V7:X7)</f>
        <v>0.27</v>
      </c>
      <c r="Z7" s="54">
        <v>0.27</v>
      </c>
      <c r="AA7" s="54">
        <v>0.09</v>
      </c>
      <c r="AB7" s="54">
        <v>0.09</v>
      </c>
      <c r="AC7" s="54">
        <v>0.09</v>
      </c>
      <c r="AD7" s="54">
        <f t="shared" ref="AD7:AD19" si="2">SUM(AA7:AC7)</f>
        <v>0.27</v>
      </c>
      <c r="AE7" s="54">
        <v>0.27</v>
      </c>
      <c r="AF7" s="54">
        <v>0.09</v>
      </c>
      <c r="AG7" s="54">
        <v>0.09</v>
      </c>
      <c r="AH7" s="54">
        <v>0.1</v>
      </c>
      <c r="AI7" s="54">
        <f t="shared" ref="AI7:AI19" si="3">SUM(AF7:AH7)</f>
        <v>0.28000000000000003</v>
      </c>
      <c r="AJ7" s="47">
        <v>0.28000000000000003</v>
      </c>
      <c r="AK7" s="54">
        <f t="shared" ref="AK7:AK19" si="4">SUM(T7+Y7+AD7+AI7)</f>
        <v>1</v>
      </c>
      <c r="AL7" s="54">
        <f t="shared" ref="AL7:AL19" si="5">SUM(U7+Z7+AE7+AJ7)</f>
        <v>1</v>
      </c>
      <c r="AM7" s="96" t="s">
        <v>256</v>
      </c>
      <c r="AN7" s="89" t="s">
        <v>257</v>
      </c>
    </row>
    <row r="8" spans="1:40" ht="49.4" customHeight="1" x14ac:dyDescent="0.35">
      <c r="A8" s="140" t="s">
        <v>247</v>
      </c>
      <c r="B8" s="140" t="s">
        <v>105</v>
      </c>
      <c r="C8" s="141" t="s">
        <v>248</v>
      </c>
      <c r="D8" s="148" t="s">
        <v>203</v>
      </c>
      <c r="E8" s="148"/>
      <c r="F8" s="140" t="s">
        <v>190</v>
      </c>
      <c r="G8" s="142" t="s">
        <v>258</v>
      </c>
      <c r="H8" s="148" t="s">
        <v>259</v>
      </c>
      <c r="I8" s="140" t="s">
        <v>32</v>
      </c>
      <c r="J8" s="140" t="s">
        <v>25</v>
      </c>
      <c r="K8" s="140" t="s">
        <v>25</v>
      </c>
      <c r="L8" s="140" t="s">
        <v>33</v>
      </c>
      <c r="M8" s="55">
        <v>1</v>
      </c>
      <c r="N8" s="140" t="s">
        <v>121</v>
      </c>
      <c r="O8" s="140" t="s">
        <v>28</v>
      </c>
      <c r="P8" s="149" t="s">
        <v>260</v>
      </c>
      <c r="Q8" s="150">
        <v>0</v>
      </c>
      <c r="R8" s="150">
        <v>0</v>
      </c>
      <c r="S8" s="150">
        <v>0</v>
      </c>
      <c r="T8" s="150">
        <f t="shared" si="0"/>
        <v>0</v>
      </c>
      <c r="U8" s="150"/>
      <c r="V8" s="150">
        <v>0</v>
      </c>
      <c r="W8" s="150">
        <v>0.09</v>
      </c>
      <c r="X8" s="150">
        <v>0.09</v>
      </c>
      <c r="Y8" s="150">
        <f t="shared" si="1"/>
        <v>0.18</v>
      </c>
      <c r="Z8" s="150"/>
      <c r="AA8" s="150">
        <v>0.1</v>
      </c>
      <c r="AB8" s="150">
        <v>0.1</v>
      </c>
      <c r="AC8" s="150">
        <v>0.11</v>
      </c>
      <c r="AD8" s="150">
        <f t="shared" si="2"/>
        <v>0.31</v>
      </c>
      <c r="AE8" s="150">
        <v>0.5</v>
      </c>
      <c r="AF8" s="150">
        <v>0.1</v>
      </c>
      <c r="AG8" s="150">
        <v>0.1</v>
      </c>
      <c r="AH8" s="150">
        <v>0.31</v>
      </c>
      <c r="AI8" s="150">
        <f t="shared" si="3"/>
        <v>0.51</v>
      </c>
      <c r="AJ8" s="49">
        <v>0.5</v>
      </c>
      <c r="AK8" s="150">
        <f t="shared" si="4"/>
        <v>1</v>
      </c>
      <c r="AL8" s="150">
        <f t="shared" si="5"/>
        <v>1</v>
      </c>
      <c r="AM8" s="97" t="s">
        <v>261</v>
      </c>
      <c r="AN8" s="90" t="s">
        <v>257</v>
      </c>
    </row>
    <row r="9" spans="1:40" ht="49.4" customHeight="1" x14ac:dyDescent="0.35">
      <c r="A9" s="145" t="s">
        <v>247</v>
      </c>
      <c r="B9" s="145" t="s">
        <v>105</v>
      </c>
      <c r="C9" s="145" t="s">
        <v>262</v>
      </c>
      <c r="D9" s="145" t="s">
        <v>263</v>
      </c>
      <c r="E9" s="145"/>
      <c r="F9" s="145" t="s">
        <v>190</v>
      </c>
      <c r="G9" s="146" t="s">
        <v>264</v>
      </c>
      <c r="H9" s="145" t="s">
        <v>265</v>
      </c>
      <c r="I9" s="145" t="s">
        <v>266</v>
      </c>
      <c r="J9" s="145" t="s">
        <v>25</v>
      </c>
      <c r="K9" s="145" t="s">
        <v>25</v>
      </c>
      <c r="L9" s="151" t="s">
        <v>26</v>
      </c>
      <c r="M9" s="152">
        <v>6</v>
      </c>
      <c r="N9" s="145" t="s">
        <v>121</v>
      </c>
      <c r="O9" s="145" t="s">
        <v>28</v>
      </c>
      <c r="P9" s="145" t="s">
        <v>267</v>
      </c>
      <c r="Q9" s="153">
        <v>2</v>
      </c>
      <c r="R9" s="153">
        <v>0</v>
      </c>
      <c r="S9" s="153">
        <v>0</v>
      </c>
      <c r="T9" s="153">
        <f t="shared" si="0"/>
        <v>2</v>
      </c>
      <c r="U9" s="153">
        <v>4</v>
      </c>
      <c r="V9" s="153">
        <v>1</v>
      </c>
      <c r="W9" s="153">
        <v>1</v>
      </c>
      <c r="X9" s="153">
        <v>1</v>
      </c>
      <c r="Y9" s="153">
        <f t="shared" si="1"/>
        <v>3</v>
      </c>
      <c r="Z9" s="153">
        <v>2</v>
      </c>
      <c r="AA9" s="153">
        <v>0</v>
      </c>
      <c r="AB9" s="153">
        <v>0</v>
      </c>
      <c r="AC9" s="153">
        <v>0</v>
      </c>
      <c r="AD9" s="153">
        <f t="shared" si="2"/>
        <v>0</v>
      </c>
      <c r="AE9" s="153"/>
      <c r="AF9" s="153">
        <v>0</v>
      </c>
      <c r="AG9" s="153">
        <v>0</v>
      </c>
      <c r="AH9" s="153">
        <v>1</v>
      </c>
      <c r="AI9" s="153">
        <f t="shared" si="3"/>
        <v>1</v>
      </c>
      <c r="AJ9" s="50"/>
      <c r="AK9" s="153">
        <f t="shared" si="4"/>
        <v>6</v>
      </c>
      <c r="AL9" s="153">
        <f t="shared" si="5"/>
        <v>6</v>
      </c>
      <c r="AM9" s="96" t="s">
        <v>253</v>
      </c>
      <c r="AN9" s="91"/>
    </row>
    <row r="10" spans="1:40" ht="49.4" customHeight="1" x14ac:dyDescent="0.35">
      <c r="A10" s="140" t="s">
        <v>247</v>
      </c>
      <c r="B10" s="140" t="s">
        <v>105</v>
      </c>
      <c r="C10" s="141" t="s">
        <v>262</v>
      </c>
      <c r="D10" s="140" t="s">
        <v>263</v>
      </c>
      <c r="E10" s="140"/>
      <c r="F10" s="140" t="s">
        <v>190</v>
      </c>
      <c r="G10" s="142" t="s">
        <v>268</v>
      </c>
      <c r="H10" s="140" t="s">
        <v>269</v>
      </c>
      <c r="I10" s="140" t="s">
        <v>270</v>
      </c>
      <c r="J10" s="140" t="s">
        <v>25</v>
      </c>
      <c r="K10" s="140" t="s">
        <v>25</v>
      </c>
      <c r="L10" s="140" t="s">
        <v>33</v>
      </c>
      <c r="M10" s="154">
        <v>1</v>
      </c>
      <c r="N10" s="140" t="s">
        <v>121</v>
      </c>
      <c r="O10" s="140" t="s">
        <v>28</v>
      </c>
      <c r="P10" s="140" t="s">
        <v>271</v>
      </c>
      <c r="Q10" s="150">
        <v>0</v>
      </c>
      <c r="R10" s="150">
        <v>0</v>
      </c>
      <c r="S10" s="150">
        <v>0</v>
      </c>
      <c r="T10" s="150">
        <f t="shared" si="0"/>
        <v>0</v>
      </c>
      <c r="U10" s="150"/>
      <c r="V10" s="150">
        <v>0</v>
      </c>
      <c r="W10" s="150">
        <v>0.1</v>
      </c>
      <c r="X10" s="150">
        <v>0.15</v>
      </c>
      <c r="Y10" s="150">
        <f t="shared" si="1"/>
        <v>0.25</v>
      </c>
      <c r="Z10" s="150"/>
      <c r="AA10" s="150">
        <v>0.1</v>
      </c>
      <c r="AB10" s="150">
        <v>0.1</v>
      </c>
      <c r="AC10" s="150">
        <v>0.3</v>
      </c>
      <c r="AD10" s="150">
        <f t="shared" si="2"/>
        <v>0.5</v>
      </c>
      <c r="AE10" s="150">
        <v>0.5</v>
      </c>
      <c r="AF10" s="150">
        <v>0.05</v>
      </c>
      <c r="AG10" s="150">
        <v>0.05</v>
      </c>
      <c r="AH10" s="150">
        <v>0.15</v>
      </c>
      <c r="AI10" s="150">
        <f t="shared" si="3"/>
        <v>0.25</v>
      </c>
      <c r="AJ10" s="49"/>
      <c r="AK10" s="150">
        <f t="shared" si="4"/>
        <v>1</v>
      </c>
      <c r="AL10" s="150">
        <f t="shared" si="5"/>
        <v>0.5</v>
      </c>
      <c r="AM10" s="98" t="s">
        <v>272</v>
      </c>
      <c r="AN10" s="76"/>
    </row>
    <row r="11" spans="1:40" ht="52.5" customHeight="1" x14ac:dyDescent="0.35">
      <c r="A11" s="145" t="s">
        <v>247</v>
      </c>
      <c r="B11" s="145" t="s">
        <v>105</v>
      </c>
      <c r="C11" s="145" t="s">
        <v>262</v>
      </c>
      <c r="D11" s="145" t="s">
        <v>189</v>
      </c>
      <c r="E11" s="145"/>
      <c r="F11" s="145" t="s">
        <v>190</v>
      </c>
      <c r="G11" s="146" t="s">
        <v>273</v>
      </c>
      <c r="H11" s="145" t="s">
        <v>274</v>
      </c>
      <c r="I11" s="145" t="s">
        <v>275</v>
      </c>
      <c r="J11" s="145" t="s">
        <v>25</v>
      </c>
      <c r="K11" s="145" t="s">
        <v>25</v>
      </c>
      <c r="L11" s="145" t="s">
        <v>26</v>
      </c>
      <c r="M11" s="155">
        <v>4</v>
      </c>
      <c r="N11" s="145" t="s">
        <v>121</v>
      </c>
      <c r="O11" s="145" t="s">
        <v>28</v>
      </c>
      <c r="P11" s="145" t="s">
        <v>267</v>
      </c>
      <c r="Q11" s="156">
        <v>0</v>
      </c>
      <c r="R11" s="156">
        <v>0</v>
      </c>
      <c r="S11" s="156">
        <v>1</v>
      </c>
      <c r="T11" s="156">
        <f t="shared" si="0"/>
        <v>1</v>
      </c>
      <c r="U11" s="156">
        <v>1</v>
      </c>
      <c r="V11" s="156">
        <v>0</v>
      </c>
      <c r="W11" s="156">
        <v>0</v>
      </c>
      <c r="X11" s="156">
        <v>1</v>
      </c>
      <c r="Y11" s="156">
        <f t="shared" si="1"/>
        <v>1</v>
      </c>
      <c r="Z11" s="156"/>
      <c r="AA11" s="156">
        <v>0</v>
      </c>
      <c r="AB11" s="156">
        <v>0</v>
      </c>
      <c r="AC11" s="156">
        <v>1</v>
      </c>
      <c r="AD11" s="156">
        <f t="shared" si="2"/>
        <v>1</v>
      </c>
      <c r="AE11" s="156">
        <v>1</v>
      </c>
      <c r="AF11" s="156">
        <v>0</v>
      </c>
      <c r="AG11" s="156">
        <v>0</v>
      </c>
      <c r="AH11" s="156">
        <v>1</v>
      </c>
      <c r="AI11" s="156">
        <f>SUM(AF11:AH11)</f>
        <v>1</v>
      </c>
      <c r="AJ11" s="51"/>
      <c r="AK11" s="156">
        <f t="shared" si="4"/>
        <v>4</v>
      </c>
      <c r="AL11" s="156">
        <f t="shared" si="5"/>
        <v>2</v>
      </c>
      <c r="AM11" s="99" t="s">
        <v>276</v>
      </c>
      <c r="AN11" s="92"/>
    </row>
    <row r="12" spans="1:40" ht="49.4" customHeight="1" x14ac:dyDescent="0.35">
      <c r="A12" s="140" t="s">
        <v>247</v>
      </c>
      <c r="B12" s="140" t="s">
        <v>105</v>
      </c>
      <c r="C12" s="141" t="s">
        <v>248</v>
      </c>
      <c r="D12" s="140" t="s">
        <v>171</v>
      </c>
      <c r="E12" s="140"/>
      <c r="F12" s="140" t="s">
        <v>76</v>
      </c>
      <c r="G12" s="142" t="s">
        <v>277</v>
      </c>
      <c r="H12" s="140" t="s">
        <v>278</v>
      </c>
      <c r="I12" s="140" t="s">
        <v>32</v>
      </c>
      <c r="J12" s="140" t="s">
        <v>25</v>
      </c>
      <c r="K12" s="140" t="s">
        <v>25</v>
      </c>
      <c r="L12" s="140" t="s">
        <v>33</v>
      </c>
      <c r="M12" s="154">
        <v>1</v>
      </c>
      <c r="N12" s="148" t="s">
        <v>121</v>
      </c>
      <c r="O12" s="140" t="s">
        <v>28</v>
      </c>
      <c r="P12" s="140" t="s">
        <v>252</v>
      </c>
      <c r="Q12" s="150">
        <v>0</v>
      </c>
      <c r="R12" s="150">
        <v>0</v>
      </c>
      <c r="S12" s="150">
        <v>0</v>
      </c>
      <c r="T12" s="150">
        <f t="shared" si="0"/>
        <v>0</v>
      </c>
      <c r="U12" s="150">
        <v>0.1</v>
      </c>
      <c r="V12" s="150">
        <v>0</v>
      </c>
      <c r="W12" s="150">
        <v>0</v>
      </c>
      <c r="X12" s="150">
        <v>0</v>
      </c>
      <c r="Y12" s="150">
        <v>0.3</v>
      </c>
      <c r="Z12" s="150"/>
      <c r="AA12" s="150">
        <v>0.1</v>
      </c>
      <c r="AB12" s="150">
        <v>0.1</v>
      </c>
      <c r="AC12" s="150">
        <v>0.1</v>
      </c>
      <c r="AD12" s="150">
        <f t="shared" si="2"/>
        <v>0.30000000000000004</v>
      </c>
      <c r="AE12" s="150">
        <v>0.6</v>
      </c>
      <c r="AF12" s="150">
        <v>0.1</v>
      </c>
      <c r="AG12" s="150">
        <v>0.1</v>
      </c>
      <c r="AH12" s="150">
        <v>0.2</v>
      </c>
      <c r="AI12" s="150">
        <f>SUM(AF12:AH12)</f>
        <v>0.4</v>
      </c>
      <c r="AJ12" s="49">
        <v>0.3</v>
      </c>
      <c r="AK12" s="150">
        <f>SUM(T12+Y12+AD12+AI12)</f>
        <v>1</v>
      </c>
      <c r="AL12" s="150">
        <f t="shared" si="5"/>
        <v>1</v>
      </c>
      <c r="AM12" s="98" t="s">
        <v>279</v>
      </c>
      <c r="AN12" s="100" t="s">
        <v>257</v>
      </c>
    </row>
    <row r="13" spans="1:40" ht="49.4" customHeight="1" x14ac:dyDescent="0.35">
      <c r="A13" s="145" t="s">
        <v>247</v>
      </c>
      <c r="B13" s="145" t="s">
        <v>105</v>
      </c>
      <c r="C13" s="145" t="s">
        <v>248</v>
      </c>
      <c r="D13" s="145" t="s">
        <v>20</v>
      </c>
      <c r="E13" s="145"/>
      <c r="F13" s="145" t="s">
        <v>36</v>
      </c>
      <c r="G13" s="146" t="s">
        <v>280</v>
      </c>
      <c r="H13" s="145" t="s">
        <v>281</v>
      </c>
      <c r="I13" s="145" t="s">
        <v>282</v>
      </c>
      <c r="J13" s="145" t="s">
        <v>25</v>
      </c>
      <c r="K13" s="145" t="s">
        <v>25</v>
      </c>
      <c r="L13" s="157" t="s">
        <v>33</v>
      </c>
      <c r="M13" s="147">
        <v>1</v>
      </c>
      <c r="N13" s="145" t="s">
        <v>283</v>
      </c>
      <c r="O13" s="145" t="s">
        <v>28</v>
      </c>
      <c r="P13" s="145" t="s">
        <v>41</v>
      </c>
      <c r="Q13" s="54">
        <v>0</v>
      </c>
      <c r="R13" s="54">
        <v>0.06</v>
      </c>
      <c r="S13" s="54">
        <v>0.17</v>
      </c>
      <c r="T13" s="54">
        <f t="shared" si="0"/>
        <v>0.23</v>
      </c>
      <c r="U13" s="54">
        <v>0.23</v>
      </c>
      <c r="V13" s="54">
        <v>0.06</v>
      </c>
      <c r="W13" s="54">
        <v>0.06</v>
      </c>
      <c r="X13" s="54">
        <v>0.17</v>
      </c>
      <c r="Y13" s="54">
        <f t="shared" si="1"/>
        <v>0.29000000000000004</v>
      </c>
      <c r="Z13" s="54">
        <v>0.23</v>
      </c>
      <c r="AA13" s="54">
        <v>0.06</v>
      </c>
      <c r="AB13" s="54">
        <v>0.06</v>
      </c>
      <c r="AC13" s="54">
        <v>0.06</v>
      </c>
      <c r="AD13" s="54">
        <f t="shared" si="2"/>
        <v>0.18</v>
      </c>
      <c r="AE13" s="54">
        <v>0.18</v>
      </c>
      <c r="AF13" s="54">
        <v>0.06</v>
      </c>
      <c r="AG13" s="54">
        <v>0.17</v>
      </c>
      <c r="AH13" s="54">
        <v>7.0000000000000007E-2</v>
      </c>
      <c r="AI13" s="54">
        <f t="shared" si="3"/>
        <v>0.30000000000000004</v>
      </c>
      <c r="AJ13" s="47"/>
      <c r="AK13" s="54">
        <f t="shared" si="4"/>
        <v>1</v>
      </c>
      <c r="AL13" s="54">
        <f t="shared" si="5"/>
        <v>0.64</v>
      </c>
      <c r="AM13" s="96" t="s">
        <v>284</v>
      </c>
      <c r="AN13" s="117"/>
    </row>
    <row r="14" spans="1:40" ht="49.4" customHeight="1" x14ac:dyDescent="0.35">
      <c r="A14" s="140" t="s">
        <v>247</v>
      </c>
      <c r="B14" s="140" t="s">
        <v>105</v>
      </c>
      <c r="C14" s="141" t="s">
        <v>248</v>
      </c>
      <c r="D14" s="140" t="s">
        <v>20</v>
      </c>
      <c r="E14" s="140"/>
      <c r="F14" s="140" t="s">
        <v>36</v>
      </c>
      <c r="G14" s="142" t="s">
        <v>285</v>
      </c>
      <c r="H14" s="140" t="s">
        <v>286</v>
      </c>
      <c r="I14" s="140" t="s">
        <v>32</v>
      </c>
      <c r="J14" s="140" t="s">
        <v>25</v>
      </c>
      <c r="K14" s="140" t="s">
        <v>25</v>
      </c>
      <c r="L14" s="140" t="s">
        <v>33</v>
      </c>
      <c r="M14" s="154">
        <v>1</v>
      </c>
      <c r="N14" s="140" t="s">
        <v>121</v>
      </c>
      <c r="O14" s="140" t="s">
        <v>28</v>
      </c>
      <c r="P14" s="140" t="s">
        <v>287</v>
      </c>
      <c r="Q14" s="56">
        <v>0</v>
      </c>
      <c r="R14" s="56">
        <v>0</v>
      </c>
      <c r="S14" s="56">
        <v>0</v>
      </c>
      <c r="T14" s="56">
        <f t="shared" si="0"/>
        <v>0</v>
      </c>
      <c r="U14" s="56"/>
      <c r="V14" s="56">
        <v>0.11</v>
      </c>
      <c r="W14" s="56">
        <v>0.11</v>
      </c>
      <c r="X14" s="56">
        <v>0.11</v>
      </c>
      <c r="Y14" s="56">
        <f t="shared" si="1"/>
        <v>0.33</v>
      </c>
      <c r="Z14" s="56">
        <v>0</v>
      </c>
      <c r="AA14" s="56">
        <v>0.11</v>
      </c>
      <c r="AB14" s="56">
        <v>0.11</v>
      </c>
      <c r="AC14" s="56">
        <v>0.11</v>
      </c>
      <c r="AD14" s="56">
        <f t="shared" si="2"/>
        <v>0.33</v>
      </c>
      <c r="AE14" s="56">
        <v>0.1</v>
      </c>
      <c r="AF14" s="56">
        <v>0.11</v>
      </c>
      <c r="AG14" s="56">
        <v>0.11</v>
      </c>
      <c r="AH14" s="56">
        <v>0.12</v>
      </c>
      <c r="AI14" s="56">
        <f t="shared" si="3"/>
        <v>0.33999999999999997</v>
      </c>
      <c r="AJ14" s="52">
        <v>0.9</v>
      </c>
      <c r="AK14" s="56">
        <f t="shared" si="4"/>
        <v>1</v>
      </c>
      <c r="AL14" s="56">
        <f t="shared" si="5"/>
        <v>1</v>
      </c>
      <c r="AM14" s="118" t="s">
        <v>288</v>
      </c>
      <c r="AN14" s="77" t="s">
        <v>257</v>
      </c>
    </row>
    <row r="15" spans="1:40" ht="74.25" customHeight="1" x14ac:dyDescent="0.35">
      <c r="A15" s="145" t="s">
        <v>247</v>
      </c>
      <c r="B15" s="145" t="s">
        <v>105</v>
      </c>
      <c r="C15" s="145" t="s">
        <v>248</v>
      </c>
      <c r="D15" s="145" t="s">
        <v>97</v>
      </c>
      <c r="E15" s="145"/>
      <c r="F15" s="145" t="s">
        <v>98</v>
      </c>
      <c r="G15" s="146" t="s">
        <v>289</v>
      </c>
      <c r="H15" s="145" t="s">
        <v>290</v>
      </c>
      <c r="I15" s="145" t="s">
        <v>291</v>
      </c>
      <c r="J15" s="146" t="s">
        <v>61</v>
      </c>
      <c r="K15" s="146" t="s">
        <v>61</v>
      </c>
      <c r="L15" s="145" t="s">
        <v>26</v>
      </c>
      <c r="M15" s="152">
        <v>2</v>
      </c>
      <c r="N15" s="145" t="s">
        <v>34</v>
      </c>
      <c r="O15" s="145" t="s">
        <v>28</v>
      </c>
      <c r="P15" s="145" t="s">
        <v>292</v>
      </c>
      <c r="Q15" s="153">
        <v>0</v>
      </c>
      <c r="R15" s="153">
        <v>0</v>
      </c>
      <c r="S15" s="153">
        <v>1</v>
      </c>
      <c r="T15" s="153">
        <f t="shared" si="0"/>
        <v>1</v>
      </c>
      <c r="U15" s="153"/>
      <c r="V15" s="153">
        <v>0</v>
      </c>
      <c r="W15" s="153">
        <v>0</v>
      </c>
      <c r="X15" s="153">
        <v>0</v>
      </c>
      <c r="Y15" s="153">
        <f t="shared" si="1"/>
        <v>0</v>
      </c>
      <c r="Z15" s="153"/>
      <c r="AA15" s="153">
        <v>0</v>
      </c>
      <c r="AB15" s="153">
        <v>1</v>
      </c>
      <c r="AC15" s="153">
        <v>0</v>
      </c>
      <c r="AD15" s="153">
        <f t="shared" si="2"/>
        <v>1</v>
      </c>
      <c r="AE15" s="153">
        <v>1</v>
      </c>
      <c r="AF15" s="153">
        <v>0</v>
      </c>
      <c r="AG15" s="153">
        <v>0</v>
      </c>
      <c r="AH15" s="153">
        <v>0</v>
      </c>
      <c r="AI15" s="153">
        <f t="shared" si="3"/>
        <v>0</v>
      </c>
      <c r="AJ15" s="50">
        <v>1</v>
      </c>
      <c r="AK15" s="153">
        <f t="shared" si="4"/>
        <v>2</v>
      </c>
      <c r="AL15" s="153">
        <f t="shared" si="5"/>
        <v>2</v>
      </c>
      <c r="AM15" s="96" t="s">
        <v>293</v>
      </c>
      <c r="AN15" s="119"/>
    </row>
    <row r="16" spans="1:40" ht="49.4" customHeight="1" x14ac:dyDescent="0.35">
      <c r="A16" s="140" t="s">
        <v>247</v>
      </c>
      <c r="B16" s="140" t="s">
        <v>105</v>
      </c>
      <c r="C16" s="141" t="s">
        <v>248</v>
      </c>
      <c r="D16" s="140" t="s">
        <v>97</v>
      </c>
      <c r="E16" s="140"/>
      <c r="F16" s="140" t="s">
        <v>98</v>
      </c>
      <c r="G16" s="142" t="s">
        <v>294</v>
      </c>
      <c r="H16" s="140" t="s">
        <v>295</v>
      </c>
      <c r="I16" s="140" t="s">
        <v>251</v>
      </c>
      <c r="J16" s="143" t="s">
        <v>80</v>
      </c>
      <c r="K16" s="143" t="s">
        <v>80</v>
      </c>
      <c r="L16" s="140" t="s">
        <v>26</v>
      </c>
      <c r="M16" s="140">
        <v>1</v>
      </c>
      <c r="N16" s="140" t="s">
        <v>34</v>
      </c>
      <c r="O16" s="140" t="s">
        <v>121</v>
      </c>
      <c r="P16" s="140" t="s">
        <v>296</v>
      </c>
      <c r="Q16" s="111">
        <v>0</v>
      </c>
      <c r="R16" s="111">
        <v>0</v>
      </c>
      <c r="S16" s="111">
        <v>1</v>
      </c>
      <c r="T16" s="111">
        <f t="shared" si="0"/>
        <v>1</v>
      </c>
      <c r="U16" s="111">
        <v>1</v>
      </c>
      <c r="V16" s="111">
        <v>0</v>
      </c>
      <c r="W16" s="111">
        <v>0</v>
      </c>
      <c r="X16" s="111">
        <v>0</v>
      </c>
      <c r="Y16" s="111">
        <f t="shared" si="1"/>
        <v>0</v>
      </c>
      <c r="Z16" s="111">
        <v>0</v>
      </c>
      <c r="AA16" s="111">
        <v>0</v>
      </c>
      <c r="AB16" s="111">
        <v>0</v>
      </c>
      <c r="AC16" s="111">
        <v>0</v>
      </c>
      <c r="AD16" s="111">
        <f t="shared" si="2"/>
        <v>0</v>
      </c>
      <c r="AE16" s="111">
        <v>0</v>
      </c>
      <c r="AF16" s="111">
        <v>0</v>
      </c>
      <c r="AG16" s="111">
        <v>0</v>
      </c>
      <c r="AH16" s="111">
        <v>0</v>
      </c>
      <c r="AI16" s="111">
        <f t="shared" si="3"/>
        <v>0</v>
      </c>
      <c r="AJ16" s="45">
        <v>0</v>
      </c>
      <c r="AK16" s="111">
        <f t="shared" si="4"/>
        <v>1</v>
      </c>
      <c r="AL16" s="111">
        <f t="shared" si="5"/>
        <v>1</v>
      </c>
      <c r="AM16" s="94" t="s">
        <v>253</v>
      </c>
      <c r="AN16" s="93"/>
    </row>
    <row r="17" spans="1:40" ht="49.4" customHeight="1" x14ac:dyDescent="0.35">
      <c r="A17" s="145" t="s">
        <v>247</v>
      </c>
      <c r="B17" s="145" t="s">
        <v>105</v>
      </c>
      <c r="C17" s="145" t="s">
        <v>248</v>
      </c>
      <c r="D17" s="145" t="s">
        <v>97</v>
      </c>
      <c r="E17" s="145"/>
      <c r="F17" s="145" t="s">
        <v>98</v>
      </c>
      <c r="G17" s="146" t="s">
        <v>297</v>
      </c>
      <c r="H17" s="145" t="s">
        <v>100</v>
      </c>
      <c r="I17" s="145" t="s">
        <v>32</v>
      </c>
      <c r="J17" s="145" t="s">
        <v>25</v>
      </c>
      <c r="K17" s="145" t="s">
        <v>25</v>
      </c>
      <c r="L17" s="145" t="s">
        <v>33</v>
      </c>
      <c r="M17" s="147">
        <v>1</v>
      </c>
      <c r="N17" s="145" t="s">
        <v>121</v>
      </c>
      <c r="O17" s="145" t="s">
        <v>28</v>
      </c>
      <c r="P17" s="145" t="s">
        <v>296</v>
      </c>
      <c r="Q17" s="158">
        <v>0</v>
      </c>
      <c r="R17" s="158">
        <v>0</v>
      </c>
      <c r="S17" s="158">
        <v>0.25</v>
      </c>
      <c r="T17" s="158">
        <f t="shared" si="0"/>
        <v>0.25</v>
      </c>
      <c r="U17" s="158">
        <v>0.25</v>
      </c>
      <c r="V17" s="158">
        <v>0</v>
      </c>
      <c r="W17" s="158">
        <v>0</v>
      </c>
      <c r="X17" s="158">
        <v>0.25</v>
      </c>
      <c r="Y17" s="158">
        <f t="shared" si="1"/>
        <v>0.25</v>
      </c>
      <c r="Z17" s="158">
        <v>0.25</v>
      </c>
      <c r="AA17" s="158">
        <v>0</v>
      </c>
      <c r="AB17" s="158">
        <v>0</v>
      </c>
      <c r="AC17" s="158">
        <v>0.25</v>
      </c>
      <c r="AD17" s="158">
        <f t="shared" si="2"/>
        <v>0.25</v>
      </c>
      <c r="AE17" s="158">
        <v>0.25</v>
      </c>
      <c r="AF17" s="158">
        <v>0</v>
      </c>
      <c r="AG17" s="158">
        <v>0</v>
      </c>
      <c r="AH17" s="158">
        <v>0.25</v>
      </c>
      <c r="AI17" s="158">
        <f t="shared" si="3"/>
        <v>0.25</v>
      </c>
      <c r="AJ17" s="53">
        <v>0.25</v>
      </c>
      <c r="AK17" s="158">
        <f t="shared" si="4"/>
        <v>1</v>
      </c>
      <c r="AL17" s="158">
        <f>SUM(U17+Z17+AE17+AJ17)</f>
        <v>1</v>
      </c>
      <c r="AM17" s="184" t="s">
        <v>298</v>
      </c>
      <c r="AN17" s="101" t="s">
        <v>299</v>
      </c>
    </row>
    <row r="18" spans="1:40" ht="49.4" customHeight="1" x14ac:dyDescent="0.35">
      <c r="A18" s="140" t="s">
        <v>247</v>
      </c>
      <c r="B18" s="140" t="s">
        <v>105</v>
      </c>
      <c r="C18" s="141" t="s">
        <v>248</v>
      </c>
      <c r="D18" s="140" t="s">
        <v>20</v>
      </c>
      <c r="E18" s="140"/>
      <c r="F18" s="140" t="s">
        <v>21</v>
      </c>
      <c r="G18" s="142" t="s">
        <v>300</v>
      </c>
      <c r="H18" s="140" t="s">
        <v>301</v>
      </c>
      <c r="I18" s="140" t="s">
        <v>251</v>
      </c>
      <c r="J18" s="143" t="s">
        <v>40</v>
      </c>
      <c r="K18" s="143" t="s">
        <v>40</v>
      </c>
      <c r="L18" s="140" t="s">
        <v>26</v>
      </c>
      <c r="M18" s="140">
        <v>1</v>
      </c>
      <c r="N18" s="140" t="s">
        <v>34</v>
      </c>
      <c r="O18" s="140" t="s">
        <v>121</v>
      </c>
      <c r="P18" s="141" t="s">
        <v>302</v>
      </c>
      <c r="Q18" s="111">
        <v>1</v>
      </c>
      <c r="R18" s="111">
        <v>0</v>
      </c>
      <c r="S18" s="111">
        <v>0</v>
      </c>
      <c r="T18" s="111">
        <f t="shared" si="0"/>
        <v>1</v>
      </c>
      <c r="U18" s="111">
        <v>1</v>
      </c>
      <c r="V18" s="111">
        <v>0</v>
      </c>
      <c r="W18" s="111">
        <v>0</v>
      </c>
      <c r="X18" s="111">
        <v>0</v>
      </c>
      <c r="Y18" s="111">
        <f t="shared" si="1"/>
        <v>0</v>
      </c>
      <c r="Z18" s="111">
        <v>0</v>
      </c>
      <c r="AA18" s="111">
        <v>0</v>
      </c>
      <c r="AB18" s="111">
        <v>0</v>
      </c>
      <c r="AC18" s="111">
        <v>0</v>
      </c>
      <c r="AD18" s="111">
        <f t="shared" si="2"/>
        <v>0</v>
      </c>
      <c r="AE18" s="111"/>
      <c r="AF18" s="111">
        <v>0</v>
      </c>
      <c r="AG18" s="111">
        <v>0</v>
      </c>
      <c r="AH18" s="111">
        <v>0</v>
      </c>
      <c r="AI18" s="111">
        <f t="shared" si="3"/>
        <v>0</v>
      </c>
      <c r="AJ18" s="45"/>
      <c r="AK18" s="111">
        <f t="shared" si="4"/>
        <v>1</v>
      </c>
      <c r="AL18" s="111">
        <f t="shared" si="5"/>
        <v>1</v>
      </c>
      <c r="AM18" s="94" t="s">
        <v>253</v>
      </c>
      <c r="AN18" s="77"/>
    </row>
    <row r="19" spans="1:40" ht="49.4" customHeight="1" x14ac:dyDescent="0.35">
      <c r="A19" s="145" t="s">
        <v>247</v>
      </c>
      <c r="B19" s="145" t="s">
        <v>105</v>
      </c>
      <c r="C19" s="145" t="s">
        <v>248</v>
      </c>
      <c r="D19" s="145" t="s">
        <v>20</v>
      </c>
      <c r="E19" s="145"/>
      <c r="F19" s="145" t="s">
        <v>21</v>
      </c>
      <c r="G19" s="146" t="s">
        <v>303</v>
      </c>
      <c r="H19" s="145" t="s">
        <v>304</v>
      </c>
      <c r="I19" s="145" t="s">
        <v>32</v>
      </c>
      <c r="J19" s="145" t="s">
        <v>25</v>
      </c>
      <c r="K19" s="146" t="s">
        <v>25</v>
      </c>
      <c r="L19" s="145" t="s">
        <v>33</v>
      </c>
      <c r="M19" s="147">
        <v>1</v>
      </c>
      <c r="N19" s="145" t="s">
        <v>121</v>
      </c>
      <c r="O19" s="145" t="s">
        <v>28</v>
      </c>
      <c r="P19" s="145" t="s">
        <v>302</v>
      </c>
      <c r="Q19" s="54">
        <v>0.05</v>
      </c>
      <c r="R19" s="54">
        <v>0.05</v>
      </c>
      <c r="S19" s="54">
        <v>0.12</v>
      </c>
      <c r="T19" s="54">
        <f t="shared" si="0"/>
        <v>0.22</v>
      </c>
      <c r="U19" s="54">
        <v>0.3</v>
      </c>
      <c r="V19" s="54">
        <v>0.1</v>
      </c>
      <c r="W19" s="54">
        <v>0.1</v>
      </c>
      <c r="X19" s="54">
        <v>0.1</v>
      </c>
      <c r="Y19" s="54">
        <f t="shared" si="1"/>
        <v>0.30000000000000004</v>
      </c>
      <c r="Z19" s="54">
        <v>0.11</v>
      </c>
      <c r="AA19" s="54">
        <v>0.01</v>
      </c>
      <c r="AB19" s="54">
        <v>0.01</v>
      </c>
      <c r="AC19" s="54">
        <v>0.02</v>
      </c>
      <c r="AD19" s="54">
        <f t="shared" si="2"/>
        <v>0.04</v>
      </c>
      <c r="AE19" s="54">
        <v>0.08</v>
      </c>
      <c r="AF19" s="54">
        <v>0.11</v>
      </c>
      <c r="AG19" s="54">
        <v>0.11</v>
      </c>
      <c r="AH19" s="54">
        <v>0.22</v>
      </c>
      <c r="AI19" s="54">
        <f t="shared" si="3"/>
        <v>0.44</v>
      </c>
      <c r="AJ19" s="47"/>
      <c r="AK19" s="54">
        <f t="shared" si="4"/>
        <v>1</v>
      </c>
      <c r="AL19" s="54">
        <f t="shared" si="5"/>
        <v>0.49</v>
      </c>
      <c r="AM19" s="96" t="s">
        <v>284</v>
      </c>
      <c r="AN19" s="89"/>
    </row>
  </sheetData>
  <sheetProtection algorithmName="SHA-512" hashValue="yH5iCnaZeWbKOFNh93SWT6dOmaYPfjbyY0Rguxc4cQnTjdAde3PqZ0fz9rQmVLQT9sZDr/2Nj0uWQWsNI/6Jqg==" saltValue="o3Cn6hGbh0xlnYF+10fMew==" spinCount="100000" sheet="1" autoFilter="0"/>
  <autoFilter ref="A5:AM19" xr:uid="{151F1C4F-C7CD-4DA8-BCAC-EAE248FD3BD4}"/>
  <mergeCells count="9">
    <mergeCell ref="AF4:AH4"/>
    <mergeCell ref="AI4:AJ4"/>
    <mergeCell ref="A1:A3"/>
    <mergeCell ref="Q4:S4"/>
    <mergeCell ref="T4:U4"/>
    <mergeCell ref="V4:X4"/>
    <mergeCell ref="Y4:Z4"/>
    <mergeCell ref="AA4:AC4"/>
    <mergeCell ref="AD4:A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4BFB-39B0-49B1-9542-5BE1CE471741}">
  <dimension ref="A1:AN14"/>
  <sheetViews>
    <sheetView showGridLines="0" topLeftCell="AG2" workbookViewId="0">
      <pane ySplit="3" topLeftCell="A8" activePane="bottomLeft" state="frozen"/>
      <selection pane="bottomLeft" activeCell="AH6" sqref="AH6"/>
    </sheetView>
  </sheetViews>
  <sheetFormatPr baseColWidth="10" defaultColWidth="11.453125" defaultRowHeight="14.5" x14ac:dyDescent="0.35"/>
  <cols>
    <col min="1" max="1" width="47.26953125" customWidth="1"/>
    <col min="2" max="2" width="51.7265625" customWidth="1"/>
    <col min="3" max="3" width="49.7265625" customWidth="1"/>
    <col min="4" max="4" width="32.1796875" customWidth="1"/>
    <col min="5" max="5" width="17.1796875" hidden="1" customWidth="1"/>
    <col min="6" max="6" width="22.1796875" customWidth="1"/>
    <col min="7" max="7" width="54.7265625" customWidth="1"/>
    <col min="8" max="8" width="23" customWidth="1"/>
    <col min="9" max="9" width="25.453125" customWidth="1"/>
    <col min="10" max="11" width="11.7265625" customWidth="1"/>
    <col min="12" max="12" width="10.7265625" customWidth="1"/>
    <col min="13" max="13" width="8.26953125" customWidth="1"/>
    <col min="14" max="14" width="9.1796875" customWidth="1"/>
    <col min="15" max="15" width="9.81640625" customWidth="1"/>
    <col min="16" max="16" width="21.26953125" customWidth="1"/>
    <col min="17" max="17" width="11.81640625" hidden="1" customWidth="1"/>
    <col min="18" max="19" width="11.453125" hidden="1" customWidth="1"/>
    <col min="20" max="20" width="14.81640625" hidden="1" customWidth="1"/>
    <col min="21" max="21" width="14.453125" hidden="1" customWidth="1"/>
    <col min="22" max="24" width="11.453125" hidden="1" customWidth="1"/>
    <col min="25" max="25" width="14.7265625" hidden="1" customWidth="1"/>
    <col min="26" max="26" width="14.1796875" hidden="1" customWidth="1"/>
    <col min="27" max="28" width="11.453125" hidden="1" customWidth="1"/>
    <col min="29" max="29" width="13.453125" hidden="1" customWidth="1"/>
    <col min="30" max="30" width="15.81640625" hidden="1" customWidth="1"/>
    <col min="31" max="31" width="14.1796875" hidden="1" customWidth="1"/>
    <col min="32" max="32" width="11.453125" customWidth="1"/>
    <col min="33" max="33" width="12.7265625" customWidth="1"/>
    <col min="34" max="34" width="11.81640625" customWidth="1"/>
    <col min="35" max="35" width="16" customWidth="1"/>
    <col min="36" max="36" width="15.1796875" customWidth="1"/>
    <col min="37" max="37" width="15.7265625" customWidth="1"/>
    <col min="38" max="38" width="13.453125" customWidth="1"/>
    <col min="39" max="39" width="35.81640625" customWidth="1"/>
    <col min="40" max="40" width="35" customWidth="1"/>
  </cols>
  <sheetData>
    <row r="1" spans="1:40" x14ac:dyDescent="0.35">
      <c r="A1" s="190" t="s">
        <v>211</v>
      </c>
    </row>
    <row r="2" spans="1:40" x14ac:dyDescent="0.35">
      <c r="A2" s="190"/>
    </row>
    <row r="3" spans="1:40" x14ac:dyDescent="0.35">
      <c r="A3" s="190"/>
    </row>
    <row r="4" spans="1:40" ht="16" thickBot="1" x14ac:dyDescent="0.4">
      <c r="B4" s="20"/>
      <c r="C4" s="20"/>
      <c r="D4" s="20"/>
      <c r="E4" s="20"/>
      <c r="F4" s="4"/>
      <c r="G4" s="4"/>
      <c r="H4" s="30"/>
      <c r="I4" s="21"/>
      <c r="J4" s="4"/>
      <c r="K4" s="4"/>
      <c r="L4" s="4"/>
      <c r="M4" s="4"/>
      <c r="N4" s="4"/>
      <c r="O4" s="4"/>
      <c r="P4" s="4"/>
      <c r="Q4" s="187" t="s">
        <v>212</v>
      </c>
      <c r="R4" s="188"/>
      <c r="S4" s="189"/>
      <c r="T4" s="187" t="s">
        <v>213</v>
      </c>
      <c r="U4" s="189"/>
      <c r="V4" s="187" t="s">
        <v>212</v>
      </c>
      <c r="W4" s="188"/>
      <c r="X4" s="189"/>
      <c r="Y4" s="187" t="s">
        <v>213</v>
      </c>
      <c r="Z4" s="189"/>
      <c r="AA4" s="187" t="s">
        <v>212</v>
      </c>
      <c r="AB4" s="188"/>
      <c r="AC4" s="189"/>
      <c r="AD4" s="187" t="s">
        <v>213</v>
      </c>
      <c r="AE4" s="189"/>
      <c r="AF4" s="187" t="s">
        <v>212</v>
      </c>
      <c r="AG4" s="188"/>
      <c r="AH4" s="189"/>
      <c r="AI4" s="187" t="s">
        <v>213</v>
      </c>
      <c r="AJ4" s="189"/>
      <c r="AK4" s="22"/>
      <c r="AL4" s="22"/>
      <c r="AM4" s="22"/>
    </row>
    <row r="5" spans="1:40" ht="25" x14ac:dyDescent="0.35">
      <c r="A5" s="135" t="s">
        <v>214</v>
      </c>
      <c r="B5" s="136" t="s">
        <v>215</v>
      </c>
      <c r="C5" s="136" t="s">
        <v>4</v>
      </c>
      <c r="D5" s="136" t="s">
        <v>216</v>
      </c>
      <c r="E5" s="137" t="s">
        <v>217</v>
      </c>
      <c r="F5" s="137" t="s">
        <v>218</v>
      </c>
      <c r="G5" s="137" t="s">
        <v>7</v>
      </c>
      <c r="H5" s="137" t="s">
        <v>8</v>
      </c>
      <c r="I5" s="137" t="s">
        <v>9</v>
      </c>
      <c r="J5" s="137" t="s">
        <v>219</v>
      </c>
      <c r="K5" s="137" t="s">
        <v>220</v>
      </c>
      <c r="L5" s="137" t="s">
        <v>11</v>
      </c>
      <c r="M5" s="137" t="s">
        <v>221</v>
      </c>
      <c r="N5" s="137" t="s">
        <v>13</v>
      </c>
      <c r="O5" s="137" t="s">
        <v>14</v>
      </c>
      <c r="P5" s="137" t="s">
        <v>222</v>
      </c>
      <c r="Q5" s="138" t="s">
        <v>223</v>
      </c>
      <c r="R5" s="138" t="s">
        <v>224</v>
      </c>
      <c r="S5" s="138" t="s">
        <v>225</v>
      </c>
      <c r="T5" s="138" t="s">
        <v>226</v>
      </c>
      <c r="U5" s="138" t="s">
        <v>227</v>
      </c>
      <c r="V5" s="138" t="s">
        <v>228</v>
      </c>
      <c r="W5" s="138" t="s">
        <v>229</v>
      </c>
      <c r="X5" s="138" t="s">
        <v>230</v>
      </c>
      <c r="Y5" s="138" t="s">
        <v>231</v>
      </c>
      <c r="Z5" s="138" t="s">
        <v>232</v>
      </c>
      <c r="AA5" s="138" t="s">
        <v>233</v>
      </c>
      <c r="AB5" s="138" t="s">
        <v>234</v>
      </c>
      <c r="AC5" s="138" t="s">
        <v>235</v>
      </c>
      <c r="AD5" s="138" t="s">
        <v>236</v>
      </c>
      <c r="AE5" s="138" t="s">
        <v>237</v>
      </c>
      <c r="AF5" s="138" t="s">
        <v>238</v>
      </c>
      <c r="AG5" s="138" t="s">
        <v>239</v>
      </c>
      <c r="AH5" s="139" t="s">
        <v>240</v>
      </c>
      <c r="AI5" s="138" t="s">
        <v>241</v>
      </c>
      <c r="AJ5" s="32" t="s">
        <v>242</v>
      </c>
      <c r="AK5" s="159" t="s">
        <v>243</v>
      </c>
      <c r="AL5" s="159" t="s">
        <v>244</v>
      </c>
      <c r="AM5" s="33" t="s">
        <v>245</v>
      </c>
      <c r="AN5" s="33" t="s">
        <v>246</v>
      </c>
    </row>
    <row r="6" spans="1:40" ht="58.5" customHeight="1" x14ac:dyDescent="0.35">
      <c r="A6" s="140" t="s">
        <v>305</v>
      </c>
      <c r="B6" s="140" t="s">
        <v>306</v>
      </c>
      <c r="C6" s="140" t="s">
        <v>307</v>
      </c>
      <c r="D6" s="140" t="s">
        <v>20</v>
      </c>
      <c r="E6" s="140"/>
      <c r="F6" s="140" t="s">
        <v>82</v>
      </c>
      <c r="G6" s="142" t="s">
        <v>308</v>
      </c>
      <c r="H6" s="141" t="s">
        <v>309</v>
      </c>
      <c r="I6" s="140" t="s">
        <v>309</v>
      </c>
      <c r="J6" s="140" t="s">
        <v>25</v>
      </c>
      <c r="K6" s="140" t="s">
        <v>25</v>
      </c>
      <c r="L6" s="140" t="s">
        <v>26</v>
      </c>
      <c r="M6" s="148">
        <v>12</v>
      </c>
      <c r="N6" s="140" t="s">
        <v>121</v>
      </c>
      <c r="O6" s="140" t="s">
        <v>28</v>
      </c>
      <c r="P6" s="140" t="s">
        <v>310</v>
      </c>
      <c r="Q6" s="111">
        <v>0</v>
      </c>
      <c r="R6" s="111">
        <v>0</v>
      </c>
      <c r="S6" s="111">
        <v>2</v>
      </c>
      <c r="T6" s="111">
        <f>SUM(Q6:S6)</f>
        <v>2</v>
      </c>
      <c r="U6" s="111">
        <v>3</v>
      </c>
      <c r="V6" s="111">
        <v>1</v>
      </c>
      <c r="W6" s="111">
        <v>1</v>
      </c>
      <c r="X6" s="111">
        <v>1</v>
      </c>
      <c r="Y6" s="111">
        <f>SUM(V6:X6)</f>
        <v>3</v>
      </c>
      <c r="Z6" s="111">
        <v>3</v>
      </c>
      <c r="AA6" s="111">
        <v>2</v>
      </c>
      <c r="AB6" s="111">
        <v>2</v>
      </c>
      <c r="AC6" s="111">
        <v>2</v>
      </c>
      <c r="AD6" s="111">
        <f>SUM(AA6:AC6)</f>
        <v>6</v>
      </c>
      <c r="AE6" s="111">
        <v>2</v>
      </c>
      <c r="AF6" s="111">
        <v>0</v>
      </c>
      <c r="AG6" s="111">
        <v>0</v>
      </c>
      <c r="AH6" s="111">
        <v>1</v>
      </c>
      <c r="AI6" s="111">
        <f>SUM(AF6:AH6)</f>
        <v>1</v>
      </c>
      <c r="AJ6" s="45"/>
      <c r="AK6" s="111">
        <f>SUM(T6+Y6+AD6+AH60+AI6)</f>
        <v>12</v>
      </c>
      <c r="AL6" s="111">
        <f>SUM(U6+Z6+AE6+AJ6)</f>
        <v>8</v>
      </c>
      <c r="AM6" s="83"/>
      <c r="AN6" s="84"/>
    </row>
    <row r="7" spans="1:40" ht="51.75" customHeight="1" x14ac:dyDescent="0.35">
      <c r="A7" s="145" t="s">
        <v>305</v>
      </c>
      <c r="B7" s="145" t="s">
        <v>306</v>
      </c>
      <c r="C7" s="145" t="s">
        <v>311</v>
      </c>
      <c r="D7" s="145" t="s">
        <v>20</v>
      </c>
      <c r="E7" s="145"/>
      <c r="F7" s="145" t="s">
        <v>82</v>
      </c>
      <c r="G7" s="146" t="s">
        <v>312</v>
      </c>
      <c r="H7" s="146" t="s">
        <v>313</v>
      </c>
      <c r="I7" s="145" t="s">
        <v>314</v>
      </c>
      <c r="J7" s="145" t="s">
        <v>25</v>
      </c>
      <c r="K7" s="145" t="s">
        <v>315</v>
      </c>
      <c r="L7" s="146" t="s">
        <v>33</v>
      </c>
      <c r="M7" s="66">
        <v>1</v>
      </c>
      <c r="N7" s="145" t="s">
        <v>121</v>
      </c>
      <c r="O7" s="145" t="s">
        <v>28</v>
      </c>
      <c r="P7" s="145" t="s">
        <v>316</v>
      </c>
      <c r="Q7" s="158">
        <v>0</v>
      </c>
      <c r="R7" s="158">
        <v>0.05</v>
      </c>
      <c r="S7" s="158">
        <v>0.05</v>
      </c>
      <c r="T7" s="158">
        <f t="shared" ref="T7:T14" si="0">SUM(Q7:S7)</f>
        <v>0.1</v>
      </c>
      <c r="U7" s="158">
        <v>0.1</v>
      </c>
      <c r="V7" s="158">
        <v>0.1</v>
      </c>
      <c r="W7" s="158">
        <v>0.1</v>
      </c>
      <c r="X7" s="158">
        <v>0.1</v>
      </c>
      <c r="Y7" s="158">
        <f t="shared" ref="Y7:Y14" si="1">SUM(V7:X7)</f>
        <v>0.30000000000000004</v>
      </c>
      <c r="Z7" s="158">
        <v>0.3</v>
      </c>
      <c r="AA7" s="158">
        <v>0.1</v>
      </c>
      <c r="AB7" s="158">
        <v>0.1</v>
      </c>
      <c r="AC7" s="158">
        <v>0.1</v>
      </c>
      <c r="AD7" s="158">
        <f t="shared" ref="AD7:AD14" si="2">SUM(AA7:AC7)</f>
        <v>0.30000000000000004</v>
      </c>
      <c r="AE7" s="158">
        <v>0.3</v>
      </c>
      <c r="AF7" s="158">
        <v>0.1</v>
      </c>
      <c r="AG7" s="158">
        <v>0.1</v>
      </c>
      <c r="AH7" s="158">
        <v>0.1</v>
      </c>
      <c r="AI7" s="158">
        <f t="shared" ref="AI7:AI14" si="3">SUM(AF7:AH7)</f>
        <v>0.30000000000000004</v>
      </c>
      <c r="AJ7" s="53">
        <v>0.3</v>
      </c>
      <c r="AK7" s="158">
        <f t="shared" ref="AK7:AK14" si="4">SUM(T7+Y7+AD7+AH61+AI7)</f>
        <v>1</v>
      </c>
      <c r="AL7" s="158">
        <f t="shared" ref="AL7:AL14" si="5">SUM(U7+Z7+AE7+AJ7)</f>
        <v>1</v>
      </c>
      <c r="AM7" s="79" t="s">
        <v>317</v>
      </c>
      <c r="AN7" s="73"/>
    </row>
    <row r="8" spans="1:40" ht="67.400000000000006" customHeight="1" x14ac:dyDescent="0.35">
      <c r="A8" s="140" t="s">
        <v>305</v>
      </c>
      <c r="B8" s="140" t="s">
        <v>306</v>
      </c>
      <c r="C8" s="140" t="s">
        <v>318</v>
      </c>
      <c r="D8" s="148" t="s">
        <v>189</v>
      </c>
      <c r="E8" s="148"/>
      <c r="F8" s="55" t="s">
        <v>82</v>
      </c>
      <c r="G8" s="142" t="s">
        <v>319</v>
      </c>
      <c r="H8" s="141" t="s">
        <v>320</v>
      </c>
      <c r="I8" s="148" t="s">
        <v>282</v>
      </c>
      <c r="J8" s="143" t="s">
        <v>25</v>
      </c>
      <c r="K8" s="140" t="s">
        <v>25</v>
      </c>
      <c r="L8" s="148" t="s">
        <v>33</v>
      </c>
      <c r="M8" s="67">
        <v>1</v>
      </c>
      <c r="N8" s="143" t="s">
        <v>149</v>
      </c>
      <c r="O8" s="143" t="s">
        <v>28</v>
      </c>
      <c r="P8" s="140" t="s">
        <v>310</v>
      </c>
      <c r="Q8" s="150">
        <v>0</v>
      </c>
      <c r="R8" s="150">
        <v>0.08</v>
      </c>
      <c r="S8" s="150">
        <v>0.08</v>
      </c>
      <c r="T8" s="150">
        <f t="shared" si="0"/>
        <v>0.16</v>
      </c>
      <c r="U8" s="150">
        <v>0.16</v>
      </c>
      <c r="V8" s="150">
        <v>0.08</v>
      </c>
      <c r="W8" s="150">
        <v>0.08</v>
      </c>
      <c r="X8" s="150">
        <v>0.08</v>
      </c>
      <c r="Y8" s="150">
        <f t="shared" si="1"/>
        <v>0.24</v>
      </c>
      <c r="Z8" s="150">
        <v>0.24</v>
      </c>
      <c r="AA8" s="150">
        <v>0.1</v>
      </c>
      <c r="AB8" s="150">
        <v>0.1</v>
      </c>
      <c r="AC8" s="150">
        <v>0.1</v>
      </c>
      <c r="AD8" s="150">
        <f t="shared" si="2"/>
        <v>0.30000000000000004</v>
      </c>
      <c r="AE8" s="150">
        <v>0.3</v>
      </c>
      <c r="AF8" s="150">
        <v>0.1</v>
      </c>
      <c r="AG8" s="150">
        <v>0.1</v>
      </c>
      <c r="AH8" s="150">
        <v>0.1</v>
      </c>
      <c r="AI8" s="150">
        <f>SUM(AF8:AH8)</f>
        <v>0.30000000000000004</v>
      </c>
      <c r="AJ8" s="49"/>
      <c r="AK8" s="150">
        <f t="shared" si="4"/>
        <v>1</v>
      </c>
      <c r="AL8" s="150">
        <f>SUM(U8+Z8+AE8+AJ8)</f>
        <v>0.7</v>
      </c>
      <c r="AM8" s="83"/>
      <c r="AN8" s="84"/>
    </row>
    <row r="9" spans="1:40" ht="65.25" customHeight="1" x14ac:dyDescent="0.35">
      <c r="A9" s="145" t="s">
        <v>305</v>
      </c>
      <c r="B9" s="145" t="s">
        <v>306</v>
      </c>
      <c r="C9" s="145" t="s">
        <v>318</v>
      </c>
      <c r="D9" s="145" t="s">
        <v>20</v>
      </c>
      <c r="E9" s="145"/>
      <c r="F9" s="66" t="s">
        <v>82</v>
      </c>
      <c r="G9" s="146" t="s">
        <v>321</v>
      </c>
      <c r="H9" s="145" t="s">
        <v>322</v>
      </c>
      <c r="I9" s="145" t="s">
        <v>275</v>
      </c>
      <c r="J9" s="145" t="s">
        <v>70</v>
      </c>
      <c r="K9" s="145" t="s">
        <v>25</v>
      </c>
      <c r="L9" s="145" t="s">
        <v>26</v>
      </c>
      <c r="M9" s="152">
        <v>12</v>
      </c>
      <c r="N9" s="145" t="s">
        <v>34</v>
      </c>
      <c r="O9" s="145" t="s">
        <v>28</v>
      </c>
      <c r="P9" s="145" t="s">
        <v>310</v>
      </c>
      <c r="Q9" s="153">
        <v>1</v>
      </c>
      <c r="R9" s="153">
        <v>1</v>
      </c>
      <c r="S9" s="153">
        <v>1</v>
      </c>
      <c r="T9" s="153">
        <f t="shared" si="0"/>
        <v>3</v>
      </c>
      <c r="U9" s="153">
        <v>3</v>
      </c>
      <c r="V9" s="153">
        <v>1</v>
      </c>
      <c r="W9" s="153">
        <v>1</v>
      </c>
      <c r="X9" s="153">
        <v>1</v>
      </c>
      <c r="Y9" s="153">
        <f t="shared" si="1"/>
        <v>3</v>
      </c>
      <c r="Z9" s="153">
        <v>3</v>
      </c>
      <c r="AA9" s="153">
        <v>1</v>
      </c>
      <c r="AB9" s="153">
        <v>1</v>
      </c>
      <c r="AC9" s="153">
        <v>1</v>
      </c>
      <c r="AD9" s="153">
        <f t="shared" si="2"/>
        <v>3</v>
      </c>
      <c r="AE9" s="153">
        <v>3</v>
      </c>
      <c r="AF9" s="153">
        <v>1</v>
      </c>
      <c r="AG9" s="153">
        <v>1</v>
      </c>
      <c r="AH9" s="153">
        <v>1</v>
      </c>
      <c r="AI9" s="153">
        <f t="shared" si="3"/>
        <v>3</v>
      </c>
      <c r="AJ9" s="48"/>
      <c r="AK9" s="153">
        <f t="shared" si="4"/>
        <v>12</v>
      </c>
      <c r="AL9" s="153">
        <f t="shared" si="5"/>
        <v>9</v>
      </c>
      <c r="AM9" s="79" t="s">
        <v>323</v>
      </c>
      <c r="AN9" s="73" t="s">
        <v>324</v>
      </c>
    </row>
    <row r="10" spans="1:40" ht="57" customHeight="1" x14ac:dyDescent="0.35">
      <c r="A10" s="140" t="s">
        <v>325</v>
      </c>
      <c r="B10" s="140" t="s">
        <v>326</v>
      </c>
      <c r="C10" s="140" t="s">
        <v>327</v>
      </c>
      <c r="D10" s="140" t="s">
        <v>20</v>
      </c>
      <c r="E10" s="140"/>
      <c r="F10" s="140" t="s">
        <v>51</v>
      </c>
      <c r="G10" s="142" t="s">
        <v>328</v>
      </c>
      <c r="H10" s="142" t="s">
        <v>329</v>
      </c>
      <c r="I10" s="140" t="s">
        <v>330</v>
      </c>
      <c r="J10" s="140" t="s">
        <v>61</v>
      </c>
      <c r="K10" s="140" t="s">
        <v>61</v>
      </c>
      <c r="L10" s="140" t="s">
        <v>26</v>
      </c>
      <c r="M10" s="140">
        <v>2</v>
      </c>
      <c r="N10" s="140" t="s">
        <v>121</v>
      </c>
      <c r="O10" s="140" t="s">
        <v>28</v>
      </c>
      <c r="P10" s="140" t="s">
        <v>331</v>
      </c>
      <c r="Q10" s="111">
        <v>0</v>
      </c>
      <c r="R10" s="111">
        <v>0</v>
      </c>
      <c r="S10" s="111">
        <v>0</v>
      </c>
      <c r="T10" s="111">
        <f t="shared" si="0"/>
        <v>0</v>
      </c>
      <c r="U10" s="111">
        <v>0</v>
      </c>
      <c r="V10" s="111">
        <v>0</v>
      </c>
      <c r="W10" s="111">
        <v>0</v>
      </c>
      <c r="X10" s="111">
        <v>1</v>
      </c>
      <c r="Y10" s="111">
        <f>X10</f>
        <v>1</v>
      </c>
      <c r="Z10" s="111">
        <v>1</v>
      </c>
      <c r="AA10" s="111">
        <v>0</v>
      </c>
      <c r="AB10" s="111">
        <v>0</v>
      </c>
      <c r="AC10" s="111">
        <v>0</v>
      </c>
      <c r="AD10" s="111">
        <v>0</v>
      </c>
      <c r="AE10" s="111"/>
      <c r="AF10" s="111">
        <v>0</v>
      </c>
      <c r="AG10" s="111">
        <v>0</v>
      </c>
      <c r="AH10" s="111">
        <v>1</v>
      </c>
      <c r="AI10" s="111">
        <f t="shared" si="3"/>
        <v>1</v>
      </c>
      <c r="AJ10" s="45">
        <v>1</v>
      </c>
      <c r="AK10" s="111">
        <f t="shared" si="4"/>
        <v>2</v>
      </c>
      <c r="AL10" s="111">
        <f t="shared" si="5"/>
        <v>2</v>
      </c>
      <c r="AM10" s="182" t="s">
        <v>332</v>
      </c>
      <c r="AN10" s="71" t="s">
        <v>333</v>
      </c>
    </row>
    <row r="11" spans="1:40" ht="45.65" customHeight="1" x14ac:dyDescent="0.35">
      <c r="A11" s="145" t="s">
        <v>325</v>
      </c>
      <c r="B11" s="145" t="s">
        <v>326</v>
      </c>
      <c r="C11" s="145" t="s">
        <v>327</v>
      </c>
      <c r="D11" s="145" t="s">
        <v>20</v>
      </c>
      <c r="E11" s="145"/>
      <c r="F11" s="145" t="s">
        <v>51</v>
      </c>
      <c r="G11" s="146" t="s">
        <v>334</v>
      </c>
      <c r="H11" s="146" t="s">
        <v>335</v>
      </c>
      <c r="I11" s="145" t="s">
        <v>336</v>
      </c>
      <c r="J11" s="145" t="s">
        <v>61</v>
      </c>
      <c r="K11" s="145" t="s">
        <v>61</v>
      </c>
      <c r="L11" s="145" t="s">
        <v>26</v>
      </c>
      <c r="M11" s="145">
        <v>2</v>
      </c>
      <c r="N11" s="145" t="s">
        <v>121</v>
      </c>
      <c r="O11" s="145" t="s">
        <v>28</v>
      </c>
      <c r="P11" s="145" t="s">
        <v>331</v>
      </c>
      <c r="Q11" s="153">
        <v>0</v>
      </c>
      <c r="R11" s="153">
        <v>0</v>
      </c>
      <c r="S11" s="153">
        <v>0</v>
      </c>
      <c r="T11" s="153">
        <f t="shared" si="0"/>
        <v>0</v>
      </c>
      <c r="U11" s="153">
        <v>0</v>
      </c>
      <c r="V11" s="153">
        <v>0</v>
      </c>
      <c r="W11" s="153">
        <v>0</v>
      </c>
      <c r="X11" s="153">
        <v>1</v>
      </c>
      <c r="Y11" s="153">
        <f t="shared" si="1"/>
        <v>1</v>
      </c>
      <c r="Z11" s="153">
        <v>1</v>
      </c>
      <c r="AA11" s="153">
        <v>0</v>
      </c>
      <c r="AB11" s="153">
        <v>0</v>
      </c>
      <c r="AC11" s="153">
        <v>0</v>
      </c>
      <c r="AD11" s="153">
        <f t="shared" si="2"/>
        <v>0</v>
      </c>
      <c r="AE11" s="153"/>
      <c r="AF11" s="153">
        <v>0</v>
      </c>
      <c r="AG11" s="153">
        <v>0</v>
      </c>
      <c r="AH11" s="153">
        <v>1</v>
      </c>
      <c r="AI11" s="153">
        <f t="shared" si="3"/>
        <v>1</v>
      </c>
      <c r="AJ11" s="48">
        <v>1</v>
      </c>
      <c r="AK11" s="153">
        <f t="shared" si="4"/>
        <v>2</v>
      </c>
      <c r="AL11" s="153">
        <f>SUM(U11+Z11+AE11+AJ11)</f>
        <v>2</v>
      </c>
      <c r="AM11" s="79" t="s">
        <v>337</v>
      </c>
      <c r="AN11" s="82" t="s">
        <v>338</v>
      </c>
    </row>
    <row r="12" spans="1:40" ht="45.65" customHeight="1" x14ac:dyDescent="0.35">
      <c r="A12" s="140" t="s">
        <v>325</v>
      </c>
      <c r="B12" s="140" t="s">
        <v>326</v>
      </c>
      <c r="C12" s="140" t="s">
        <v>327</v>
      </c>
      <c r="D12" s="140" t="s">
        <v>20</v>
      </c>
      <c r="E12" s="140"/>
      <c r="F12" s="140" t="s">
        <v>51</v>
      </c>
      <c r="G12" s="142" t="s">
        <v>339</v>
      </c>
      <c r="H12" s="142" t="s">
        <v>340</v>
      </c>
      <c r="I12" s="140" t="s">
        <v>341</v>
      </c>
      <c r="J12" s="140" t="s">
        <v>61</v>
      </c>
      <c r="K12" s="140" t="s">
        <v>61</v>
      </c>
      <c r="L12" s="140" t="s">
        <v>26</v>
      </c>
      <c r="M12" s="140">
        <v>124</v>
      </c>
      <c r="N12" s="140" t="s">
        <v>121</v>
      </c>
      <c r="O12" s="140" t="s">
        <v>28</v>
      </c>
      <c r="P12" s="140" t="s">
        <v>316</v>
      </c>
      <c r="Q12" s="111">
        <v>0</v>
      </c>
      <c r="R12" s="111">
        <v>0</v>
      </c>
      <c r="S12" s="111">
        <v>0</v>
      </c>
      <c r="T12" s="111">
        <f t="shared" si="0"/>
        <v>0</v>
      </c>
      <c r="U12" s="160">
        <v>0</v>
      </c>
      <c r="V12" s="111">
        <v>0</v>
      </c>
      <c r="W12" s="111">
        <v>0</v>
      </c>
      <c r="X12" s="111">
        <v>62</v>
      </c>
      <c r="Y12" s="111">
        <f t="shared" si="1"/>
        <v>62</v>
      </c>
      <c r="Z12" s="111">
        <v>57</v>
      </c>
      <c r="AA12" s="111">
        <v>0</v>
      </c>
      <c r="AB12" s="111">
        <v>0</v>
      </c>
      <c r="AC12" s="111">
        <v>0</v>
      </c>
      <c r="AD12" s="111">
        <f t="shared" si="2"/>
        <v>0</v>
      </c>
      <c r="AE12" s="160"/>
      <c r="AF12" s="111">
        <v>0</v>
      </c>
      <c r="AG12" s="111">
        <v>0</v>
      </c>
      <c r="AH12" s="111">
        <v>62</v>
      </c>
      <c r="AI12" s="111">
        <f>SUM(AF12:AH12)</f>
        <v>62</v>
      </c>
      <c r="AJ12" s="46">
        <v>67</v>
      </c>
      <c r="AK12" s="111">
        <f>SUM(T12+Y12+AD12+AH66+AI12)</f>
        <v>124</v>
      </c>
      <c r="AL12" s="111">
        <f t="shared" si="5"/>
        <v>124</v>
      </c>
      <c r="AM12" s="85" t="s">
        <v>342</v>
      </c>
      <c r="AN12" s="116" t="s">
        <v>343</v>
      </c>
    </row>
    <row r="13" spans="1:40" ht="67.5" customHeight="1" x14ac:dyDescent="0.35">
      <c r="A13" s="145" t="s">
        <v>325</v>
      </c>
      <c r="B13" s="145" t="s">
        <v>326</v>
      </c>
      <c r="C13" s="145" t="s">
        <v>327</v>
      </c>
      <c r="D13" s="145" t="s">
        <v>20</v>
      </c>
      <c r="E13" s="145"/>
      <c r="F13" s="145" t="s">
        <v>51</v>
      </c>
      <c r="G13" s="146" t="s">
        <v>344</v>
      </c>
      <c r="H13" s="146" t="s">
        <v>345</v>
      </c>
      <c r="I13" s="145" t="s">
        <v>346</v>
      </c>
      <c r="J13" s="145" t="s">
        <v>70</v>
      </c>
      <c r="K13" s="145" t="s">
        <v>25</v>
      </c>
      <c r="L13" s="145" t="s">
        <v>26</v>
      </c>
      <c r="M13" s="152">
        <v>12</v>
      </c>
      <c r="N13" s="145" t="s">
        <v>34</v>
      </c>
      <c r="O13" s="145" t="s">
        <v>28</v>
      </c>
      <c r="P13" s="145" t="s">
        <v>331</v>
      </c>
      <c r="Q13" s="153">
        <v>1</v>
      </c>
      <c r="R13" s="153">
        <v>1</v>
      </c>
      <c r="S13" s="153">
        <v>1</v>
      </c>
      <c r="T13" s="153">
        <f t="shared" si="0"/>
        <v>3</v>
      </c>
      <c r="U13" s="153">
        <v>3</v>
      </c>
      <c r="V13" s="153">
        <v>1</v>
      </c>
      <c r="W13" s="153">
        <v>1</v>
      </c>
      <c r="X13" s="153">
        <v>1</v>
      </c>
      <c r="Y13" s="153">
        <f t="shared" si="1"/>
        <v>3</v>
      </c>
      <c r="Z13" s="153">
        <v>1</v>
      </c>
      <c r="AA13" s="153">
        <v>1</v>
      </c>
      <c r="AB13" s="153">
        <v>1</v>
      </c>
      <c r="AC13" s="153">
        <v>1</v>
      </c>
      <c r="AD13" s="153">
        <f t="shared" si="2"/>
        <v>3</v>
      </c>
      <c r="AE13" s="153">
        <v>3</v>
      </c>
      <c r="AF13" s="153">
        <v>1</v>
      </c>
      <c r="AG13" s="153">
        <v>1</v>
      </c>
      <c r="AH13" s="153">
        <v>1</v>
      </c>
      <c r="AI13" s="153">
        <f t="shared" si="3"/>
        <v>3</v>
      </c>
      <c r="AJ13" s="48">
        <v>1</v>
      </c>
      <c r="AK13" s="153">
        <f t="shared" si="4"/>
        <v>12</v>
      </c>
      <c r="AL13" s="153">
        <f t="shared" si="5"/>
        <v>8</v>
      </c>
      <c r="AM13" s="79" t="s">
        <v>347</v>
      </c>
      <c r="AN13" s="81" t="s">
        <v>338</v>
      </c>
    </row>
    <row r="14" spans="1:40" ht="62.5" customHeight="1" x14ac:dyDescent="0.35">
      <c r="A14" s="106" t="s">
        <v>325</v>
      </c>
      <c r="B14" s="106" t="s">
        <v>326</v>
      </c>
      <c r="C14" s="106" t="s">
        <v>327</v>
      </c>
      <c r="D14" s="109" t="s">
        <v>20</v>
      </c>
      <c r="E14" s="109"/>
      <c r="F14" s="109" t="s">
        <v>57</v>
      </c>
      <c r="G14" s="15" t="s">
        <v>348</v>
      </c>
      <c r="H14" s="15" t="s">
        <v>313</v>
      </c>
      <c r="I14" s="109" t="s">
        <v>282</v>
      </c>
      <c r="J14" s="109" t="s">
        <v>25</v>
      </c>
      <c r="K14" s="106" t="s">
        <v>25</v>
      </c>
      <c r="L14" s="109" t="s">
        <v>33</v>
      </c>
      <c r="M14" s="68">
        <v>1</v>
      </c>
      <c r="N14" s="109" t="s">
        <v>349</v>
      </c>
      <c r="O14" s="109" t="s">
        <v>28</v>
      </c>
      <c r="P14" s="109" t="s">
        <v>316</v>
      </c>
      <c r="Q14" s="150">
        <v>0</v>
      </c>
      <c r="R14" s="150">
        <v>0</v>
      </c>
      <c r="S14" s="150">
        <v>0</v>
      </c>
      <c r="T14" s="150">
        <f t="shared" si="0"/>
        <v>0</v>
      </c>
      <c r="U14" s="150"/>
      <c r="V14" s="150">
        <v>0.11</v>
      </c>
      <c r="W14" s="150">
        <v>0.11</v>
      </c>
      <c r="X14" s="150">
        <v>0.11</v>
      </c>
      <c r="Y14" s="150">
        <f t="shared" si="1"/>
        <v>0.33</v>
      </c>
      <c r="Z14" s="150">
        <v>0.33</v>
      </c>
      <c r="AA14" s="150">
        <v>0.11</v>
      </c>
      <c r="AB14" s="150">
        <v>0.11</v>
      </c>
      <c r="AC14" s="150">
        <v>0.11</v>
      </c>
      <c r="AD14" s="150">
        <f t="shared" si="2"/>
        <v>0.33</v>
      </c>
      <c r="AE14" s="150">
        <v>0.33</v>
      </c>
      <c r="AF14" s="150">
        <v>0.11</v>
      </c>
      <c r="AG14" s="150">
        <v>0.11</v>
      </c>
      <c r="AH14" s="150">
        <v>0.12</v>
      </c>
      <c r="AI14" s="150">
        <f t="shared" si="3"/>
        <v>0.33999999999999997</v>
      </c>
      <c r="AJ14" s="49"/>
      <c r="AK14" s="150">
        <f t="shared" si="4"/>
        <v>1</v>
      </c>
      <c r="AL14" s="150">
        <f t="shared" si="5"/>
        <v>0.66</v>
      </c>
      <c r="AM14" s="103"/>
      <c r="AN14" s="74"/>
    </row>
  </sheetData>
  <sheetProtection algorithmName="SHA-512" hashValue="RJYWNJ5lhuf/YdatRZxTl4VSBamL0PqnulTYRGGiTgJ0MIpWnkDJQgwJNAXGfXdpRRlCeerhJAzjdokbxsBFig==" saltValue="5a5bVPnJ0H+l8gJz5SSP+A==" spinCount="100000" sheet="1" objects="1" scenarios="1" autoFilter="0"/>
  <autoFilter ref="A5:AM14" xr:uid="{A91E4BFB-39B0-49B1-9542-5BE1CE471741}"/>
  <mergeCells count="9">
    <mergeCell ref="AD4:AE4"/>
    <mergeCell ref="AF4:AH4"/>
    <mergeCell ref="AI4:AJ4"/>
    <mergeCell ref="A1:A3"/>
    <mergeCell ref="Q4:S4"/>
    <mergeCell ref="T4:U4"/>
    <mergeCell ref="V4:X4"/>
    <mergeCell ref="Y4:Z4"/>
    <mergeCell ref="AA4:AC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028D-41D1-4BB9-979E-048DB551E5F9}">
  <dimension ref="A1:AN14"/>
  <sheetViews>
    <sheetView showGridLines="0" topLeftCell="AH1" workbookViewId="0">
      <selection activeCell="AM7" sqref="AM7"/>
    </sheetView>
  </sheetViews>
  <sheetFormatPr baseColWidth="10" defaultColWidth="11.453125" defaultRowHeight="14.5" x14ac:dyDescent="0.35"/>
  <cols>
    <col min="1" max="1" width="47.26953125" customWidth="1"/>
    <col min="2" max="2" width="51.7265625" customWidth="1"/>
    <col min="3" max="3" width="49.7265625" customWidth="1"/>
    <col min="4" max="4" width="32.1796875" customWidth="1"/>
    <col min="5" max="5" width="17.1796875" customWidth="1"/>
    <col min="6" max="6" width="22.1796875" customWidth="1"/>
    <col min="7" max="7" width="54.7265625" customWidth="1"/>
    <col min="8" max="8" width="23" customWidth="1"/>
    <col min="9" max="9" width="25.453125" customWidth="1"/>
    <col min="10" max="11" width="11.7265625" customWidth="1"/>
    <col min="12" max="12" width="10.7265625" customWidth="1"/>
    <col min="13" max="13" width="8.26953125" customWidth="1"/>
    <col min="14" max="14" width="9.1796875" customWidth="1"/>
    <col min="15" max="15" width="9.81640625" customWidth="1"/>
    <col min="16" max="16" width="24.26953125" customWidth="1"/>
    <col min="17" max="17" width="11.81640625" hidden="1" customWidth="1"/>
    <col min="18" max="19" width="11.453125" hidden="1" customWidth="1"/>
    <col min="20" max="20" width="14.81640625" hidden="1" customWidth="1"/>
    <col min="21" max="21" width="14.453125" hidden="1" customWidth="1"/>
    <col min="22" max="24" width="11.453125" hidden="1" customWidth="1"/>
    <col min="25" max="25" width="14.7265625" hidden="1" customWidth="1"/>
    <col min="26" max="26" width="14.1796875" hidden="1" customWidth="1"/>
    <col min="27" max="28" width="11.453125" hidden="1" customWidth="1"/>
    <col min="29" max="29" width="13.453125" hidden="1" customWidth="1"/>
    <col min="30" max="30" width="15.81640625" hidden="1" customWidth="1"/>
    <col min="31" max="31" width="14.1796875" hidden="1" customWidth="1"/>
    <col min="32" max="32" width="11.453125" customWidth="1"/>
    <col min="33" max="33" width="12.7265625" customWidth="1"/>
    <col min="34" max="34" width="11.81640625" customWidth="1"/>
    <col min="35" max="35" width="16" customWidth="1"/>
    <col min="36" max="36" width="15.1796875" customWidth="1"/>
    <col min="37" max="37" width="15.7265625" customWidth="1"/>
    <col min="38" max="38" width="13.453125" customWidth="1"/>
    <col min="39" max="39" width="50.453125" customWidth="1"/>
    <col min="40" max="40" width="31.81640625" customWidth="1"/>
  </cols>
  <sheetData>
    <row r="1" spans="1:40" x14ac:dyDescent="0.35">
      <c r="A1" s="190" t="s">
        <v>211</v>
      </c>
    </row>
    <row r="2" spans="1:40" x14ac:dyDescent="0.35">
      <c r="A2" s="190"/>
    </row>
    <row r="3" spans="1:40" x14ac:dyDescent="0.35">
      <c r="A3" s="190"/>
    </row>
    <row r="4" spans="1:40" ht="16" thickBot="1" x14ac:dyDescent="0.4">
      <c r="B4" s="20"/>
      <c r="C4" s="20"/>
      <c r="D4" s="20"/>
      <c r="E4" s="20"/>
      <c r="F4" s="4"/>
      <c r="G4" s="4"/>
      <c r="H4" s="30"/>
      <c r="I4" s="21"/>
      <c r="J4" s="4"/>
      <c r="K4" s="4"/>
      <c r="L4" s="4"/>
      <c r="M4" s="4"/>
      <c r="N4" s="4"/>
      <c r="O4" s="4"/>
      <c r="P4" s="4"/>
      <c r="Q4" s="187" t="s">
        <v>212</v>
      </c>
      <c r="R4" s="188"/>
      <c r="S4" s="189"/>
      <c r="T4" s="187" t="s">
        <v>213</v>
      </c>
      <c r="U4" s="189"/>
      <c r="V4" s="187" t="s">
        <v>212</v>
      </c>
      <c r="W4" s="188"/>
      <c r="X4" s="189"/>
      <c r="Y4" s="187" t="s">
        <v>213</v>
      </c>
      <c r="Z4" s="189"/>
      <c r="AA4" s="187" t="s">
        <v>212</v>
      </c>
      <c r="AB4" s="188"/>
      <c r="AC4" s="189"/>
      <c r="AD4" s="187" t="s">
        <v>213</v>
      </c>
      <c r="AE4" s="189"/>
      <c r="AF4" s="187" t="s">
        <v>212</v>
      </c>
      <c r="AG4" s="188"/>
      <c r="AH4" s="189"/>
      <c r="AI4" s="187" t="s">
        <v>213</v>
      </c>
      <c r="AJ4" s="189"/>
      <c r="AK4" s="22"/>
      <c r="AL4" s="22"/>
      <c r="AM4" s="22"/>
    </row>
    <row r="5" spans="1:40" ht="25" x14ac:dyDescent="0.35">
      <c r="A5" s="135" t="s">
        <v>214</v>
      </c>
      <c r="B5" s="136" t="s">
        <v>215</v>
      </c>
      <c r="C5" s="136" t="s">
        <v>4</v>
      </c>
      <c r="D5" s="136" t="s">
        <v>216</v>
      </c>
      <c r="E5" s="137" t="s">
        <v>217</v>
      </c>
      <c r="F5" s="137" t="s">
        <v>350</v>
      </c>
      <c r="G5" s="137" t="s">
        <v>7</v>
      </c>
      <c r="H5" s="137" t="s">
        <v>8</v>
      </c>
      <c r="I5" s="137" t="s">
        <v>9</v>
      </c>
      <c r="J5" s="137" t="s">
        <v>219</v>
      </c>
      <c r="K5" s="137" t="s">
        <v>220</v>
      </c>
      <c r="L5" s="137" t="s">
        <v>11</v>
      </c>
      <c r="M5" s="137" t="s">
        <v>221</v>
      </c>
      <c r="N5" s="137" t="s">
        <v>13</v>
      </c>
      <c r="O5" s="137" t="s">
        <v>14</v>
      </c>
      <c r="P5" s="137" t="s">
        <v>222</v>
      </c>
      <c r="Q5" s="138" t="s">
        <v>223</v>
      </c>
      <c r="R5" s="138" t="s">
        <v>224</v>
      </c>
      <c r="S5" s="138" t="s">
        <v>225</v>
      </c>
      <c r="T5" s="138" t="s">
        <v>226</v>
      </c>
      <c r="U5" s="138" t="s">
        <v>227</v>
      </c>
      <c r="V5" s="138" t="s">
        <v>228</v>
      </c>
      <c r="W5" s="138" t="s">
        <v>229</v>
      </c>
      <c r="X5" s="138" t="s">
        <v>230</v>
      </c>
      <c r="Y5" s="138" t="s">
        <v>231</v>
      </c>
      <c r="Z5" s="138" t="s">
        <v>232</v>
      </c>
      <c r="AA5" s="138" t="s">
        <v>233</v>
      </c>
      <c r="AB5" s="138" t="s">
        <v>234</v>
      </c>
      <c r="AC5" s="138" t="s">
        <v>235</v>
      </c>
      <c r="AD5" s="138" t="s">
        <v>236</v>
      </c>
      <c r="AE5" s="138" t="s">
        <v>237</v>
      </c>
      <c r="AF5" s="138" t="s">
        <v>238</v>
      </c>
      <c r="AG5" s="138" t="s">
        <v>239</v>
      </c>
      <c r="AH5" s="139" t="s">
        <v>240</v>
      </c>
      <c r="AI5" s="138" t="s">
        <v>241</v>
      </c>
      <c r="AJ5" s="32" t="s">
        <v>242</v>
      </c>
      <c r="AK5" s="159" t="s">
        <v>243</v>
      </c>
      <c r="AL5" s="168" t="s">
        <v>244</v>
      </c>
      <c r="AM5" s="86" t="s">
        <v>245</v>
      </c>
      <c r="AN5" s="75" t="s">
        <v>246</v>
      </c>
    </row>
    <row r="6" spans="1:40" ht="72.5" x14ac:dyDescent="0.35">
      <c r="A6" s="106" t="s">
        <v>351</v>
      </c>
      <c r="B6" s="106" t="s">
        <v>105</v>
      </c>
      <c r="C6" s="106" t="s">
        <v>262</v>
      </c>
      <c r="D6" s="106" t="s">
        <v>352</v>
      </c>
      <c r="E6" s="109"/>
      <c r="F6" s="109" t="s">
        <v>353</v>
      </c>
      <c r="G6" s="15" t="s">
        <v>354</v>
      </c>
      <c r="H6" s="14" t="s">
        <v>355</v>
      </c>
      <c r="I6" s="106" t="s">
        <v>356</v>
      </c>
      <c r="J6" s="106" t="s">
        <v>61</v>
      </c>
      <c r="K6" s="106" t="s">
        <v>61</v>
      </c>
      <c r="L6" s="109" t="s">
        <v>26</v>
      </c>
      <c r="M6" s="115">
        <v>2</v>
      </c>
      <c r="N6" s="106" t="s">
        <v>34</v>
      </c>
      <c r="O6" s="106" t="s">
        <v>28</v>
      </c>
      <c r="P6" s="106" t="s">
        <v>155</v>
      </c>
      <c r="Q6" s="111">
        <v>0</v>
      </c>
      <c r="R6" s="111">
        <v>0</v>
      </c>
      <c r="S6" s="111">
        <v>0</v>
      </c>
      <c r="T6" s="111">
        <f>SUM(Q6:S6)</f>
        <v>0</v>
      </c>
      <c r="U6" s="160"/>
      <c r="V6" s="111">
        <v>0</v>
      </c>
      <c r="W6" s="111">
        <v>0</v>
      </c>
      <c r="X6" s="111">
        <v>2</v>
      </c>
      <c r="Y6" s="111">
        <v>2</v>
      </c>
      <c r="Z6" s="111">
        <v>2</v>
      </c>
      <c r="AA6" s="111">
        <v>0</v>
      </c>
      <c r="AB6" s="111">
        <v>0</v>
      </c>
      <c r="AC6" s="111">
        <v>0</v>
      </c>
      <c r="AD6" s="111">
        <f>SUM(AA6:AC6)</f>
        <v>0</v>
      </c>
      <c r="AE6" s="160"/>
      <c r="AF6" s="111">
        <v>0</v>
      </c>
      <c r="AG6" s="111">
        <v>0</v>
      </c>
      <c r="AH6" s="111">
        <v>2</v>
      </c>
      <c r="AI6" s="111">
        <f>SUM(AF6:AH6)</f>
        <v>2</v>
      </c>
      <c r="AJ6" s="46"/>
      <c r="AK6" s="111">
        <f>SUM(T6+Y6+AD6+AI6)</f>
        <v>4</v>
      </c>
      <c r="AL6" s="169">
        <f>SUM(U6+Z6+AE6+AJ6)</f>
        <v>2</v>
      </c>
      <c r="AM6" s="120" t="s">
        <v>357</v>
      </c>
      <c r="AN6" s="112" t="s">
        <v>358</v>
      </c>
    </row>
    <row r="7" spans="1:40" ht="87" x14ac:dyDescent="0.35">
      <c r="A7" s="161" t="s">
        <v>351</v>
      </c>
      <c r="B7" s="161" t="s">
        <v>105</v>
      </c>
      <c r="C7" s="161" t="s">
        <v>262</v>
      </c>
      <c r="D7" s="161" t="s">
        <v>159</v>
      </c>
      <c r="E7" s="161"/>
      <c r="F7" s="161" t="s">
        <v>359</v>
      </c>
      <c r="G7" s="161" t="s">
        <v>360</v>
      </c>
      <c r="H7" s="161" t="s">
        <v>161</v>
      </c>
      <c r="I7" s="161" t="s">
        <v>162</v>
      </c>
      <c r="J7" s="161" t="s">
        <v>25</v>
      </c>
      <c r="K7" s="161" t="s">
        <v>25</v>
      </c>
      <c r="L7" s="161" t="s">
        <v>26</v>
      </c>
      <c r="M7" s="162">
        <v>3</v>
      </c>
      <c r="N7" s="161" t="s">
        <v>27</v>
      </c>
      <c r="O7" s="161" t="s">
        <v>28</v>
      </c>
      <c r="P7" s="161" t="s">
        <v>155</v>
      </c>
      <c r="Q7" s="153">
        <v>0</v>
      </c>
      <c r="R7" s="153">
        <v>0</v>
      </c>
      <c r="S7" s="153">
        <v>0</v>
      </c>
      <c r="T7" s="153">
        <f t="shared" ref="T7:T10" si="0">SUM(Q7:S7)</f>
        <v>0</v>
      </c>
      <c r="U7" s="163"/>
      <c r="V7" s="153">
        <v>0</v>
      </c>
      <c r="W7" s="153">
        <v>0</v>
      </c>
      <c r="X7" s="153">
        <v>1</v>
      </c>
      <c r="Y7" s="153">
        <f t="shared" ref="Y7:Y10" si="1">SUM(V7:X7)</f>
        <v>1</v>
      </c>
      <c r="Z7" s="153">
        <v>1</v>
      </c>
      <c r="AA7" s="153">
        <v>0</v>
      </c>
      <c r="AB7" s="153">
        <v>0</v>
      </c>
      <c r="AC7" s="153">
        <v>1</v>
      </c>
      <c r="AD7" s="153">
        <f t="shared" ref="AD7:AD10" si="2">SUM(AA7:AC7)</f>
        <v>1</v>
      </c>
      <c r="AE7" s="153">
        <v>1</v>
      </c>
      <c r="AF7" s="153">
        <v>0</v>
      </c>
      <c r="AG7" s="153">
        <v>0</v>
      </c>
      <c r="AH7" s="153">
        <v>1</v>
      </c>
      <c r="AI7" s="153">
        <f t="shared" ref="AI7:AI10" si="3">SUM(AF7:AH7)</f>
        <v>1</v>
      </c>
      <c r="AJ7" s="48"/>
      <c r="AK7" s="153">
        <v>2</v>
      </c>
      <c r="AL7" s="170">
        <f>Z7+AD7+AJ7</f>
        <v>2</v>
      </c>
      <c r="AM7" s="121" t="s">
        <v>361</v>
      </c>
      <c r="AN7" s="125" t="s">
        <v>358</v>
      </c>
    </row>
    <row r="8" spans="1:40" ht="63.75" customHeight="1" x14ac:dyDescent="0.35">
      <c r="A8" s="106" t="s">
        <v>351</v>
      </c>
      <c r="B8" s="106" t="s">
        <v>105</v>
      </c>
      <c r="C8" s="106" t="s">
        <v>262</v>
      </c>
      <c r="D8" s="106" t="s">
        <v>20</v>
      </c>
      <c r="E8" s="109"/>
      <c r="F8" s="109" t="s">
        <v>359</v>
      </c>
      <c r="G8" s="15" t="s">
        <v>362</v>
      </c>
      <c r="H8" s="14" t="s">
        <v>363</v>
      </c>
      <c r="I8" s="106" t="s">
        <v>314</v>
      </c>
      <c r="J8" s="106" t="s">
        <v>25</v>
      </c>
      <c r="K8" s="106" t="s">
        <v>25</v>
      </c>
      <c r="L8" s="106" t="s">
        <v>33</v>
      </c>
      <c r="M8" s="107">
        <v>1</v>
      </c>
      <c r="N8" s="106" t="s">
        <v>121</v>
      </c>
      <c r="O8" s="106" t="s">
        <v>28</v>
      </c>
      <c r="P8" s="106" t="s">
        <v>155</v>
      </c>
      <c r="Q8" s="56">
        <v>0</v>
      </c>
      <c r="R8" s="56">
        <v>0.09</v>
      </c>
      <c r="S8" s="56">
        <v>0.09</v>
      </c>
      <c r="T8" s="56">
        <f t="shared" si="0"/>
        <v>0.18</v>
      </c>
      <c r="U8" s="56">
        <v>0.9</v>
      </c>
      <c r="V8" s="56">
        <v>0.09</v>
      </c>
      <c r="W8" s="56">
        <v>0.09</v>
      </c>
      <c r="X8" s="56">
        <v>0.09</v>
      </c>
      <c r="Y8" s="56">
        <f t="shared" si="1"/>
        <v>0.27</v>
      </c>
      <c r="Z8" s="56">
        <v>0.1</v>
      </c>
      <c r="AA8" s="56">
        <v>0.09</v>
      </c>
      <c r="AB8" s="56">
        <v>0.09</v>
      </c>
      <c r="AC8" s="56">
        <v>0.09</v>
      </c>
      <c r="AD8" s="56">
        <f t="shared" si="2"/>
        <v>0.27</v>
      </c>
      <c r="AE8" s="56"/>
      <c r="AF8" s="56">
        <v>0.09</v>
      </c>
      <c r="AG8" s="56">
        <v>0.09</v>
      </c>
      <c r="AH8" s="56">
        <v>0.1</v>
      </c>
      <c r="AI8" s="56">
        <f t="shared" si="3"/>
        <v>0.28000000000000003</v>
      </c>
      <c r="AJ8" s="57"/>
      <c r="AK8" s="56">
        <f t="shared" ref="AK8:AK10" si="4">SUM(T8+Y8+AD8+AI8)</f>
        <v>1</v>
      </c>
      <c r="AL8" s="78">
        <f t="shared" ref="AL8:AL10" si="5">SUM(U8+Z8+AE8+AJ8)</f>
        <v>1</v>
      </c>
      <c r="AM8" s="87" t="s">
        <v>364</v>
      </c>
      <c r="AN8" s="114" t="s">
        <v>358</v>
      </c>
    </row>
    <row r="9" spans="1:40" ht="79.5" customHeight="1" x14ac:dyDescent="0.35">
      <c r="A9" s="164" t="s">
        <v>351</v>
      </c>
      <c r="B9" s="164" t="s">
        <v>105</v>
      </c>
      <c r="C9" s="164" t="s">
        <v>262</v>
      </c>
      <c r="D9" s="164" t="s">
        <v>20</v>
      </c>
      <c r="E9" s="161"/>
      <c r="F9" s="161" t="s">
        <v>21</v>
      </c>
      <c r="G9" s="161" t="s">
        <v>365</v>
      </c>
      <c r="H9" s="164" t="s">
        <v>366</v>
      </c>
      <c r="I9" s="164" t="s">
        <v>251</v>
      </c>
      <c r="J9" s="165" t="s">
        <v>40</v>
      </c>
      <c r="K9" s="165" t="s">
        <v>40</v>
      </c>
      <c r="L9" s="166" t="s">
        <v>26</v>
      </c>
      <c r="M9" s="167">
        <v>1</v>
      </c>
      <c r="N9" s="164" t="s">
        <v>34</v>
      </c>
      <c r="O9" s="164" t="s">
        <v>121</v>
      </c>
      <c r="P9" s="164" t="s">
        <v>367</v>
      </c>
      <c r="Q9" s="153">
        <v>0</v>
      </c>
      <c r="R9" s="153">
        <v>1</v>
      </c>
      <c r="S9" s="153">
        <v>0</v>
      </c>
      <c r="T9" s="153">
        <f t="shared" si="0"/>
        <v>1</v>
      </c>
      <c r="U9" s="158">
        <v>0.9</v>
      </c>
      <c r="V9" s="153">
        <v>0</v>
      </c>
      <c r="W9" s="153">
        <v>0</v>
      </c>
      <c r="X9" s="153">
        <v>1</v>
      </c>
      <c r="Y9" s="153">
        <f t="shared" si="1"/>
        <v>1</v>
      </c>
      <c r="Z9" s="153">
        <v>1</v>
      </c>
      <c r="AA9" s="153">
        <v>0</v>
      </c>
      <c r="AB9" s="153">
        <v>0</v>
      </c>
      <c r="AC9" s="153">
        <v>0</v>
      </c>
      <c r="AD9" s="153">
        <f t="shared" si="2"/>
        <v>0</v>
      </c>
      <c r="AE9" s="153">
        <v>0</v>
      </c>
      <c r="AF9" s="153">
        <v>0</v>
      </c>
      <c r="AG9" s="153">
        <v>0</v>
      </c>
      <c r="AH9" s="153">
        <v>0</v>
      </c>
      <c r="AI9" s="153">
        <f t="shared" si="3"/>
        <v>0</v>
      </c>
      <c r="AJ9" s="50"/>
      <c r="AK9" s="153">
        <v>1</v>
      </c>
      <c r="AL9" s="170">
        <v>1</v>
      </c>
      <c r="AM9" s="88" t="s">
        <v>368</v>
      </c>
      <c r="AN9" s="113" t="s">
        <v>358</v>
      </c>
    </row>
    <row r="10" spans="1:40" ht="72.5" x14ac:dyDescent="0.35">
      <c r="A10" s="106" t="s">
        <v>351</v>
      </c>
      <c r="B10" s="106" t="s">
        <v>105</v>
      </c>
      <c r="C10" s="106" t="s">
        <v>262</v>
      </c>
      <c r="D10" s="106" t="s">
        <v>20</v>
      </c>
      <c r="E10" s="109"/>
      <c r="F10" s="109" t="s">
        <v>21</v>
      </c>
      <c r="G10" s="15" t="s">
        <v>369</v>
      </c>
      <c r="H10" s="14" t="s">
        <v>370</v>
      </c>
      <c r="I10" s="106" t="s">
        <v>32</v>
      </c>
      <c r="J10" s="106" t="s">
        <v>25</v>
      </c>
      <c r="K10" s="106" t="s">
        <v>25</v>
      </c>
      <c r="L10" s="106" t="s">
        <v>33</v>
      </c>
      <c r="M10" s="107">
        <v>1</v>
      </c>
      <c r="N10" s="106" t="s">
        <v>121</v>
      </c>
      <c r="O10" s="106" t="s">
        <v>28</v>
      </c>
      <c r="P10" s="106" t="s">
        <v>367</v>
      </c>
      <c r="Q10" s="150">
        <v>0</v>
      </c>
      <c r="R10" s="150">
        <v>0.09</v>
      </c>
      <c r="S10" s="150">
        <v>0.09</v>
      </c>
      <c r="T10" s="150">
        <f t="shared" si="0"/>
        <v>0.18</v>
      </c>
      <c r="U10" s="150">
        <v>0.33300000000000002</v>
      </c>
      <c r="V10" s="150">
        <v>0.09</v>
      </c>
      <c r="W10" s="150">
        <v>0.09</v>
      </c>
      <c r="X10" s="150">
        <v>0.09</v>
      </c>
      <c r="Y10" s="150">
        <f t="shared" si="1"/>
        <v>0.27</v>
      </c>
      <c r="Z10" s="150">
        <v>0.27</v>
      </c>
      <c r="AA10" s="150">
        <v>0.09</v>
      </c>
      <c r="AB10" s="150">
        <v>0.09</v>
      </c>
      <c r="AC10" s="150">
        <v>0.09</v>
      </c>
      <c r="AD10" s="150">
        <f t="shared" si="2"/>
        <v>0.27</v>
      </c>
      <c r="AE10" s="150">
        <v>0.27</v>
      </c>
      <c r="AF10" s="150">
        <v>0.09</v>
      </c>
      <c r="AG10" s="150">
        <v>0.09</v>
      </c>
      <c r="AH10" s="150">
        <v>0.1</v>
      </c>
      <c r="AI10" s="150">
        <f t="shared" si="3"/>
        <v>0.28000000000000003</v>
      </c>
      <c r="AJ10" s="58"/>
      <c r="AK10" s="150">
        <f t="shared" si="4"/>
        <v>1</v>
      </c>
      <c r="AL10" s="171">
        <f t="shared" si="5"/>
        <v>0.873</v>
      </c>
      <c r="AM10" s="87" t="s">
        <v>371</v>
      </c>
      <c r="AN10" s="124" t="s">
        <v>358</v>
      </c>
    </row>
    <row r="11" spans="1:40" x14ac:dyDescent="0.35">
      <c r="A11" s="34"/>
      <c r="B11" s="34"/>
      <c r="C11" s="34"/>
      <c r="D11" s="34"/>
      <c r="E11" s="34"/>
      <c r="F11" s="34"/>
      <c r="G11" s="35"/>
      <c r="H11" s="35"/>
      <c r="I11" s="34"/>
      <c r="J11" s="34"/>
      <c r="K11" s="34"/>
      <c r="L11" s="34"/>
      <c r="M11" s="34"/>
      <c r="N11" s="34"/>
      <c r="O11" s="34"/>
      <c r="P11" s="34"/>
    </row>
    <row r="12" spans="1:40" x14ac:dyDescent="0.35">
      <c r="A12" s="34"/>
      <c r="B12" s="34"/>
      <c r="C12" s="34"/>
      <c r="D12" s="34"/>
      <c r="E12" s="34"/>
      <c r="F12" s="34"/>
      <c r="G12" s="35"/>
      <c r="H12" s="35"/>
      <c r="I12" s="34"/>
      <c r="J12" s="34"/>
      <c r="K12" s="34"/>
      <c r="L12" s="34"/>
      <c r="M12" s="34"/>
      <c r="N12" s="34"/>
      <c r="O12" s="34"/>
      <c r="P12" s="34"/>
    </row>
    <row r="13" spans="1:40" x14ac:dyDescent="0.35">
      <c r="A13" s="34"/>
      <c r="B13" s="34"/>
      <c r="C13" s="34"/>
      <c r="D13" s="34"/>
      <c r="E13" s="34"/>
      <c r="F13" s="34"/>
      <c r="G13" s="35"/>
      <c r="H13" s="35"/>
      <c r="I13" s="34"/>
      <c r="J13" s="34"/>
      <c r="K13" s="34"/>
      <c r="L13" s="34"/>
      <c r="M13" s="36"/>
      <c r="N13" s="34"/>
      <c r="O13" s="34"/>
      <c r="P13" s="34"/>
    </row>
    <row r="14" spans="1:40" x14ac:dyDescent="0.35">
      <c r="U14" s="44"/>
    </row>
  </sheetData>
  <sheetProtection algorithmName="SHA-512" hashValue="R6KZAiiwO485OFHeY/o0x+GPuMOAhRu8Kbhl/XvTefXgcDdKrc3VRaRsBO1wjUifzvl6eDirGMsEhP7qNsTwog==" saltValue="cpPRMVTv2EmPQyxs2PAYdg==" spinCount="100000" sheet="1" autoFilter="0"/>
  <autoFilter ref="A5:AN5" xr:uid="{8910028D-41D1-4BB9-979E-048DB551E5F9}"/>
  <mergeCells count="9">
    <mergeCell ref="AD4:AE4"/>
    <mergeCell ref="AF4:AH4"/>
    <mergeCell ref="AI4:AJ4"/>
    <mergeCell ref="A1:A3"/>
    <mergeCell ref="Q4:S4"/>
    <mergeCell ref="T4:U4"/>
    <mergeCell ref="V4:X4"/>
    <mergeCell ref="Y4:Z4"/>
    <mergeCell ref="AA4:AC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02A0A-1ABD-4D62-A49A-6880EF53993B}">
  <dimension ref="A1:AN13"/>
  <sheetViews>
    <sheetView showGridLines="0" topLeftCell="AG9" workbookViewId="0">
      <selection activeCell="AN10" sqref="AN10"/>
    </sheetView>
  </sheetViews>
  <sheetFormatPr baseColWidth="10" defaultColWidth="11.453125" defaultRowHeight="14.5" x14ac:dyDescent="0.35"/>
  <cols>
    <col min="1" max="1" width="47.26953125" customWidth="1"/>
    <col min="2" max="2" width="51.7265625" customWidth="1"/>
    <col min="3" max="3" width="49.7265625" customWidth="1"/>
    <col min="4" max="4" width="32.1796875" customWidth="1"/>
    <col min="5" max="5" width="17.1796875" customWidth="1"/>
    <col min="6" max="6" width="22.1796875" customWidth="1"/>
    <col min="7" max="7" width="54.7265625" customWidth="1"/>
    <col min="8" max="8" width="23" customWidth="1"/>
    <col min="9" max="9" width="25.453125" customWidth="1"/>
    <col min="10" max="11" width="11.7265625" customWidth="1"/>
    <col min="12" max="12" width="10.7265625" customWidth="1"/>
    <col min="13" max="13" width="8.26953125" customWidth="1"/>
    <col min="14" max="14" width="9.1796875" customWidth="1"/>
    <col min="15" max="15" width="9.81640625" customWidth="1"/>
    <col min="16" max="16" width="24.26953125" customWidth="1"/>
    <col min="17" max="17" width="11.81640625" hidden="1" customWidth="1"/>
    <col min="18" max="19" width="11.453125" hidden="1" customWidth="1"/>
    <col min="20" max="20" width="14.81640625" hidden="1" customWidth="1"/>
    <col min="21" max="21" width="14.453125" hidden="1" customWidth="1"/>
    <col min="22" max="24" width="11.453125" hidden="1" customWidth="1"/>
    <col min="25" max="25" width="14.7265625" hidden="1" customWidth="1"/>
    <col min="26" max="26" width="14.1796875" hidden="1" customWidth="1"/>
    <col min="27" max="28" width="11.453125" hidden="1" customWidth="1"/>
    <col min="29" max="29" width="13.453125" hidden="1" customWidth="1"/>
    <col min="30" max="30" width="15.81640625" hidden="1" customWidth="1"/>
    <col min="31" max="31" width="14.1796875" hidden="1" customWidth="1"/>
    <col min="32" max="32" width="11.453125" customWidth="1"/>
    <col min="33" max="33" width="12.7265625" customWidth="1"/>
    <col min="34" max="34" width="11.81640625" customWidth="1"/>
    <col min="35" max="35" width="16" customWidth="1"/>
    <col min="36" max="36" width="15.1796875" customWidth="1"/>
    <col min="37" max="37" width="15.7265625" customWidth="1"/>
    <col min="38" max="38" width="13.453125" customWidth="1"/>
    <col min="39" max="39" width="35" customWidth="1"/>
    <col min="40" max="40" width="27.26953125" customWidth="1"/>
  </cols>
  <sheetData>
    <row r="1" spans="1:40" x14ac:dyDescent="0.35">
      <c r="A1" s="190" t="s">
        <v>211</v>
      </c>
    </row>
    <row r="2" spans="1:40" x14ac:dyDescent="0.35">
      <c r="A2" s="190"/>
    </row>
    <row r="3" spans="1:40" x14ac:dyDescent="0.35">
      <c r="A3" s="190"/>
    </row>
    <row r="4" spans="1:40" ht="16" thickBot="1" x14ac:dyDescent="0.4">
      <c r="B4" s="20"/>
      <c r="C4" s="20"/>
      <c r="D4" s="20"/>
      <c r="E4" s="20"/>
      <c r="F4" s="4"/>
      <c r="G4" s="4"/>
      <c r="H4" s="30"/>
      <c r="I4" s="21"/>
      <c r="J4" s="4"/>
      <c r="K4" s="4"/>
      <c r="L4" s="4"/>
      <c r="M4" s="4"/>
      <c r="N4" s="4"/>
      <c r="O4" s="4"/>
      <c r="P4" s="4"/>
      <c r="Q4" s="187" t="s">
        <v>212</v>
      </c>
      <c r="R4" s="188"/>
      <c r="S4" s="189"/>
      <c r="T4" s="187" t="s">
        <v>213</v>
      </c>
      <c r="U4" s="189"/>
      <c r="V4" s="187" t="s">
        <v>212</v>
      </c>
      <c r="W4" s="188"/>
      <c r="X4" s="189"/>
      <c r="Y4" s="187" t="s">
        <v>213</v>
      </c>
      <c r="Z4" s="189"/>
      <c r="AA4" s="187" t="s">
        <v>212</v>
      </c>
      <c r="AB4" s="188"/>
      <c r="AC4" s="189"/>
      <c r="AD4" s="187" t="s">
        <v>213</v>
      </c>
      <c r="AE4" s="189"/>
      <c r="AF4" s="187" t="s">
        <v>212</v>
      </c>
      <c r="AG4" s="188"/>
      <c r="AH4" s="189"/>
      <c r="AI4" s="187" t="s">
        <v>213</v>
      </c>
      <c r="AJ4" s="189"/>
      <c r="AK4" s="22"/>
      <c r="AL4" s="22"/>
      <c r="AM4" s="22"/>
    </row>
    <row r="5" spans="1:40" ht="25" x14ac:dyDescent="0.35">
      <c r="A5" s="135" t="s">
        <v>214</v>
      </c>
      <c r="B5" s="136" t="s">
        <v>215</v>
      </c>
      <c r="C5" s="136" t="s">
        <v>4</v>
      </c>
      <c r="D5" s="136" t="s">
        <v>216</v>
      </c>
      <c r="E5" s="137" t="s">
        <v>217</v>
      </c>
      <c r="F5" s="137" t="s">
        <v>218</v>
      </c>
      <c r="G5" s="137" t="s">
        <v>7</v>
      </c>
      <c r="H5" s="137" t="s">
        <v>8</v>
      </c>
      <c r="I5" s="137" t="s">
        <v>9</v>
      </c>
      <c r="J5" s="137" t="s">
        <v>219</v>
      </c>
      <c r="K5" s="137" t="s">
        <v>220</v>
      </c>
      <c r="L5" s="137" t="s">
        <v>11</v>
      </c>
      <c r="M5" s="137" t="s">
        <v>221</v>
      </c>
      <c r="N5" s="137" t="s">
        <v>13</v>
      </c>
      <c r="O5" s="137" t="s">
        <v>14</v>
      </c>
      <c r="P5" s="137" t="s">
        <v>222</v>
      </c>
      <c r="Q5" s="138" t="s">
        <v>223</v>
      </c>
      <c r="R5" s="138" t="s">
        <v>224</v>
      </c>
      <c r="S5" s="138" t="s">
        <v>225</v>
      </c>
      <c r="T5" s="138" t="s">
        <v>226</v>
      </c>
      <c r="U5" s="138" t="s">
        <v>227</v>
      </c>
      <c r="V5" s="138" t="s">
        <v>228</v>
      </c>
      <c r="W5" s="138" t="s">
        <v>229</v>
      </c>
      <c r="X5" s="138" t="s">
        <v>230</v>
      </c>
      <c r="Y5" s="138" t="s">
        <v>231</v>
      </c>
      <c r="Z5" s="138" t="s">
        <v>232</v>
      </c>
      <c r="AA5" s="138" t="s">
        <v>233</v>
      </c>
      <c r="AB5" s="138" t="s">
        <v>234</v>
      </c>
      <c r="AC5" s="138" t="s">
        <v>235</v>
      </c>
      <c r="AD5" s="138" t="s">
        <v>236</v>
      </c>
      <c r="AE5" s="138" t="s">
        <v>237</v>
      </c>
      <c r="AF5" s="138" t="s">
        <v>238</v>
      </c>
      <c r="AG5" s="138" t="s">
        <v>239</v>
      </c>
      <c r="AH5" s="139" t="s">
        <v>240</v>
      </c>
      <c r="AI5" s="138" t="s">
        <v>241</v>
      </c>
      <c r="AJ5" s="32" t="s">
        <v>242</v>
      </c>
      <c r="AK5" s="159" t="s">
        <v>243</v>
      </c>
      <c r="AL5" s="159" t="s">
        <v>244</v>
      </c>
      <c r="AM5" s="33" t="s">
        <v>245</v>
      </c>
      <c r="AN5" s="33" t="s">
        <v>246</v>
      </c>
    </row>
    <row r="6" spans="1:40" ht="39" x14ac:dyDescent="0.35">
      <c r="A6" s="106" t="s">
        <v>351</v>
      </c>
      <c r="B6" s="106" t="s">
        <v>105</v>
      </c>
      <c r="C6" s="106" t="s">
        <v>248</v>
      </c>
      <c r="D6" s="106" t="s">
        <v>20</v>
      </c>
      <c r="E6" s="106"/>
      <c r="F6" s="106" t="s">
        <v>122</v>
      </c>
      <c r="G6" s="15" t="s">
        <v>372</v>
      </c>
      <c r="H6" s="14" t="s">
        <v>373</v>
      </c>
      <c r="I6" s="106" t="s">
        <v>32</v>
      </c>
      <c r="J6" s="106" t="s">
        <v>25</v>
      </c>
      <c r="K6" s="106" t="s">
        <v>25</v>
      </c>
      <c r="L6" s="106" t="s">
        <v>33</v>
      </c>
      <c r="M6" s="107">
        <v>1</v>
      </c>
      <c r="N6" s="106" t="s">
        <v>121</v>
      </c>
      <c r="O6" s="106" t="s">
        <v>28</v>
      </c>
      <c r="P6" s="106" t="s">
        <v>374</v>
      </c>
      <c r="Q6" s="56">
        <v>0</v>
      </c>
      <c r="R6" s="56">
        <v>0</v>
      </c>
      <c r="S6" s="56">
        <v>0</v>
      </c>
      <c r="T6" s="56">
        <f>SUM(Q6:S6)</f>
        <v>0</v>
      </c>
      <c r="U6" s="108"/>
      <c r="V6" s="56">
        <v>0.11</v>
      </c>
      <c r="W6" s="56">
        <v>0.11</v>
      </c>
      <c r="X6" s="56">
        <v>0.11</v>
      </c>
      <c r="Y6" s="56">
        <f>SUM(V6:X6)</f>
        <v>0.33</v>
      </c>
      <c r="Z6" s="56"/>
      <c r="AA6" s="56">
        <v>0.11</v>
      </c>
      <c r="AB6" s="56">
        <v>0.11</v>
      </c>
      <c r="AC6" s="56">
        <v>0.11</v>
      </c>
      <c r="AD6" s="56">
        <f>SUM(AA6:AC6)</f>
        <v>0.33</v>
      </c>
      <c r="AE6" s="56"/>
      <c r="AF6" s="56">
        <v>0.11</v>
      </c>
      <c r="AG6" s="56">
        <v>0.11</v>
      </c>
      <c r="AH6" s="56">
        <v>0.12</v>
      </c>
      <c r="AI6" s="56">
        <f>SUM(AF6:AH6)</f>
        <v>0.33999999999999997</v>
      </c>
      <c r="AJ6" s="52"/>
      <c r="AK6" s="56">
        <f>SUM(T6+Y6+AD6+AI6)</f>
        <v>1</v>
      </c>
      <c r="AL6" s="56">
        <f>SUM(U6+Z6+AE6+AJ6)</f>
        <v>0</v>
      </c>
      <c r="AM6" s="122"/>
      <c r="AN6" s="46"/>
    </row>
    <row r="7" spans="1:40" ht="52" x14ac:dyDescent="0.35">
      <c r="A7" s="164" t="s">
        <v>351</v>
      </c>
      <c r="B7" s="164" t="s">
        <v>105</v>
      </c>
      <c r="C7" s="164" t="s">
        <v>248</v>
      </c>
      <c r="D7" s="164" t="s">
        <v>113</v>
      </c>
      <c r="E7" s="164"/>
      <c r="F7" s="164" t="s">
        <v>114</v>
      </c>
      <c r="G7" s="161" t="s">
        <v>375</v>
      </c>
      <c r="H7" s="164" t="s">
        <v>376</v>
      </c>
      <c r="I7" s="161" t="s">
        <v>377</v>
      </c>
      <c r="J7" s="165" t="s">
        <v>25</v>
      </c>
      <c r="K7" s="164" t="s">
        <v>25</v>
      </c>
      <c r="L7" s="161" t="s">
        <v>33</v>
      </c>
      <c r="M7" s="60">
        <v>1</v>
      </c>
      <c r="N7" s="165" t="s">
        <v>121</v>
      </c>
      <c r="O7" s="165" t="s">
        <v>28</v>
      </c>
      <c r="P7" s="164" t="s">
        <v>378</v>
      </c>
      <c r="Q7" s="54">
        <v>0</v>
      </c>
      <c r="R7" s="54">
        <v>1</v>
      </c>
      <c r="S7" s="54">
        <v>0</v>
      </c>
      <c r="T7" s="54">
        <f t="shared" ref="T7:T12" si="0">SUM(Q7:S7)</f>
        <v>1</v>
      </c>
      <c r="U7" s="54">
        <v>1</v>
      </c>
      <c r="V7" s="54">
        <v>0</v>
      </c>
      <c r="W7" s="54">
        <v>0</v>
      </c>
      <c r="X7" s="54">
        <v>0</v>
      </c>
      <c r="Y7" s="54">
        <f t="shared" ref="Y7:Y12" si="1">SUM(V7:X7)</f>
        <v>0</v>
      </c>
      <c r="Z7" s="61"/>
      <c r="AA7" s="61"/>
      <c r="AB7" s="61"/>
      <c r="AC7" s="61"/>
      <c r="AD7" s="54">
        <f t="shared" ref="AD7:AD12" si="2">SUM(AA7:AC7)</f>
        <v>0</v>
      </c>
      <c r="AE7" s="61"/>
      <c r="AF7" s="61"/>
      <c r="AG7" s="61"/>
      <c r="AH7" s="61"/>
      <c r="AI7" s="54">
        <f t="shared" ref="AI7:AI12" si="3">SUM(AF7:AH7)</f>
        <v>0</v>
      </c>
      <c r="AJ7" s="59"/>
      <c r="AK7" s="54">
        <f t="shared" ref="AK7:AK12" si="4">SUM(T7+Y7+AD7+AI7)</f>
        <v>1</v>
      </c>
      <c r="AL7" s="54">
        <f t="shared" ref="AL7:AL12" si="5">SUM(U7+Z7+AE7+AJ7)</f>
        <v>1</v>
      </c>
      <c r="AM7" s="123"/>
      <c r="AN7" s="48"/>
    </row>
    <row r="8" spans="1:40" ht="54.75" customHeight="1" x14ac:dyDescent="0.35">
      <c r="A8" s="109" t="s">
        <v>351</v>
      </c>
      <c r="B8" s="109" t="s">
        <v>105</v>
      </c>
      <c r="C8" s="109" t="s">
        <v>248</v>
      </c>
      <c r="D8" s="109" t="s">
        <v>113</v>
      </c>
      <c r="E8" s="109"/>
      <c r="F8" s="109" t="s">
        <v>114</v>
      </c>
      <c r="G8" s="15" t="s">
        <v>379</v>
      </c>
      <c r="H8" s="15" t="s">
        <v>120</v>
      </c>
      <c r="I8" s="109" t="s">
        <v>32</v>
      </c>
      <c r="J8" s="109" t="s">
        <v>25</v>
      </c>
      <c r="K8" s="109" t="s">
        <v>25</v>
      </c>
      <c r="L8" s="109" t="s">
        <v>33</v>
      </c>
      <c r="M8" s="110">
        <v>1</v>
      </c>
      <c r="N8" s="109" t="s">
        <v>121</v>
      </c>
      <c r="O8" s="109" t="s">
        <v>28</v>
      </c>
      <c r="P8" s="109" t="s">
        <v>380</v>
      </c>
      <c r="Q8" s="56">
        <v>0</v>
      </c>
      <c r="R8" s="56">
        <v>0</v>
      </c>
      <c r="S8" s="56">
        <v>0</v>
      </c>
      <c r="T8" s="56">
        <v>0</v>
      </c>
      <c r="U8" s="56"/>
      <c r="V8" s="56">
        <v>0.05</v>
      </c>
      <c r="W8" s="56">
        <v>0.05</v>
      </c>
      <c r="X8" s="56">
        <v>0.05</v>
      </c>
      <c r="Y8" s="56">
        <f t="shared" si="1"/>
        <v>0.15000000000000002</v>
      </c>
      <c r="Z8" s="56"/>
      <c r="AA8" s="56">
        <v>0.1</v>
      </c>
      <c r="AB8" s="56">
        <v>0.1</v>
      </c>
      <c r="AC8" s="56">
        <v>0.1</v>
      </c>
      <c r="AD8" s="56">
        <f t="shared" si="2"/>
        <v>0.30000000000000004</v>
      </c>
      <c r="AE8" s="56">
        <v>0.3</v>
      </c>
      <c r="AF8" s="56">
        <v>0.15</v>
      </c>
      <c r="AG8" s="56">
        <v>0.2</v>
      </c>
      <c r="AH8" s="56">
        <v>0.2</v>
      </c>
      <c r="AI8" s="56">
        <f t="shared" si="3"/>
        <v>0.55000000000000004</v>
      </c>
      <c r="AJ8" s="52">
        <v>0.52</v>
      </c>
      <c r="AK8" s="56">
        <f t="shared" si="4"/>
        <v>1</v>
      </c>
      <c r="AL8" s="56">
        <f t="shared" si="5"/>
        <v>0.82000000000000006</v>
      </c>
      <c r="AM8" s="183" t="s">
        <v>381</v>
      </c>
      <c r="AN8" s="104" t="s">
        <v>382</v>
      </c>
    </row>
    <row r="9" spans="1:40" ht="47.15" customHeight="1" x14ac:dyDescent="0.35">
      <c r="A9" s="161" t="s">
        <v>351</v>
      </c>
      <c r="B9" s="161" t="s">
        <v>105</v>
      </c>
      <c r="C9" s="161" t="s">
        <v>248</v>
      </c>
      <c r="D9" s="161" t="s">
        <v>129</v>
      </c>
      <c r="E9" s="161"/>
      <c r="F9" s="161" t="s">
        <v>114</v>
      </c>
      <c r="G9" s="161" t="s">
        <v>383</v>
      </c>
      <c r="H9" s="161" t="s">
        <v>384</v>
      </c>
      <c r="I9" s="161" t="s">
        <v>32</v>
      </c>
      <c r="J9" s="161" t="s">
        <v>25</v>
      </c>
      <c r="K9" s="161" t="s">
        <v>25</v>
      </c>
      <c r="L9" s="161" t="s">
        <v>33</v>
      </c>
      <c r="M9" s="172">
        <v>1</v>
      </c>
      <c r="N9" s="161" t="s">
        <v>121</v>
      </c>
      <c r="O9" s="161" t="s">
        <v>28</v>
      </c>
      <c r="P9" s="161" t="s">
        <v>380</v>
      </c>
      <c r="Q9" s="54">
        <v>0</v>
      </c>
      <c r="R9" s="54">
        <v>0</v>
      </c>
      <c r="S9" s="54">
        <v>0</v>
      </c>
      <c r="T9" s="54">
        <f>SUM(Q9:S9)</f>
        <v>0</v>
      </c>
      <c r="U9" s="54"/>
      <c r="V9" s="54">
        <v>0.05</v>
      </c>
      <c r="W9" s="54">
        <v>0.05</v>
      </c>
      <c r="X9" s="54">
        <v>0.05</v>
      </c>
      <c r="Y9" s="54">
        <f t="shared" si="1"/>
        <v>0.15000000000000002</v>
      </c>
      <c r="Z9" s="54"/>
      <c r="AA9" s="54">
        <v>0.1</v>
      </c>
      <c r="AB9" s="54">
        <v>0.1</v>
      </c>
      <c r="AC9" s="54">
        <v>0.1</v>
      </c>
      <c r="AD9" s="54">
        <f t="shared" si="2"/>
        <v>0.30000000000000004</v>
      </c>
      <c r="AE9" s="54">
        <v>0.3</v>
      </c>
      <c r="AF9" s="54">
        <v>0.15</v>
      </c>
      <c r="AG9" s="54">
        <v>0.2</v>
      </c>
      <c r="AH9" s="54">
        <v>0.2</v>
      </c>
      <c r="AI9" s="54">
        <f t="shared" si="3"/>
        <v>0.55000000000000004</v>
      </c>
      <c r="AJ9" s="47"/>
      <c r="AK9" s="54">
        <f t="shared" si="4"/>
        <v>1</v>
      </c>
      <c r="AL9" s="54">
        <f t="shared" si="5"/>
        <v>0.3</v>
      </c>
      <c r="AM9" s="105"/>
      <c r="AN9" s="105"/>
    </row>
    <row r="10" spans="1:40" ht="52" x14ac:dyDescent="0.35">
      <c r="A10" s="106" t="s">
        <v>351</v>
      </c>
      <c r="B10" s="106" t="s">
        <v>105</v>
      </c>
      <c r="C10" s="106" t="s">
        <v>248</v>
      </c>
      <c r="D10" s="106" t="s">
        <v>129</v>
      </c>
      <c r="E10" s="106"/>
      <c r="F10" s="106" t="s">
        <v>114</v>
      </c>
      <c r="G10" s="15" t="s">
        <v>385</v>
      </c>
      <c r="H10" s="14" t="s">
        <v>386</v>
      </c>
      <c r="I10" s="106" t="s">
        <v>32</v>
      </c>
      <c r="J10" s="106" t="s">
        <v>25</v>
      </c>
      <c r="K10" s="106" t="s">
        <v>25</v>
      </c>
      <c r="L10" s="106" t="s">
        <v>33</v>
      </c>
      <c r="M10" s="107">
        <v>1</v>
      </c>
      <c r="N10" s="106" t="s">
        <v>121</v>
      </c>
      <c r="O10" s="106" t="s">
        <v>28</v>
      </c>
      <c r="P10" s="106" t="s">
        <v>387</v>
      </c>
      <c r="Q10" s="56">
        <v>0</v>
      </c>
      <c r="R10" s="56">
        <v>0</v>
      </c>
      <c r="S10" s="56">
        <v>0</v>
      </c>
      <c r="T10" s="56">
        <f t="shared" si="0"/>
        <v>0</v>
      </c>
      <c r="U10" s="108"/>
      <c r="V10" s="56">
        <v>0.05</v>
      </c>
      <c r="W10" s="56">
        <v>0.05</v>
      </c>
      <c r="X10" s="56">
        <v>0.05</v>
      </c>
      <c r="Y10" s="56">
        <f t="shared" si="1"/>
        <v>0.15000000000000002</v>
      </c>
      <c r="Z10" s="56"/>
      <c r="AA10" s="56">
        <v>0.1</v>
      </c>
      <c r="AB10" s="56">
        <v>0.1</v>
      </c>
      <c r="AC10" s="56">
        <v>0.1</v>
      </c>
      <c r="AD10" s="56">
        <f t="shared" si="2"/>
        <v>0.30000000000000004</v>
      </c>
      <c r="AE10" s="56"/>
      <c r="AF10" s="56">
        <v>0.15</v>
      </c>
      <c r="AG10" s="56">
        <v>0.2</v>
      </c>
      <c r="AH10" s="56">
        <v>0.2</v>
      </c>
      <c r="AI10" s="56">
        <f t="shared" si="3"/>
        <v>0.55000000000000004</v>
      </c>
      <c r="AJ10" s="52"/>
      <c r="AK10" s="56">
        <f t="shared" si="4"/>
        <v>1</v>
      </c>
      <c r="AL10" s="56">
        <f t="shared" si="5"/>
        <v>0</v>
      </c>
      <c r="AM10" s="122"/>
      <c r="AN10" s="46"/>
    </row>
    <row r="11" spans="1:40" ht="78" customHeight="1" x14ac:dyDescent="0.35">
      <c r="A11" s="164" t="s">
        <v>351</v>
      </c>
      <c r="B11" s="164" t="s">
        <v>105</v>
      </c>
      <c r="C11" s="164" t="s">
        <v>248</v>
      </c>
      <c r="D11" s="164" t="s">
        <v>138</v>
      </c>
      <c r="E11" s="164"/>
      <c r="F11" s="164" t="s">
        <v>139</v>
      </c>
      <c r="G11" s="161" t="s">
        <v>388</v>
      </c>
      <c r="H11" s="164" t="s">
        <v>141</v>
      </c>
      <c r="I11" s="164" t="s">
        <v>32</v>
      </c>
      <c r="J11" s="164" t="s">
        <v>25</v>
      </c>
      <c r="K11" s="164" t="s">
        <v>25</v>
      </c>
      <c r="L11" s="164" t="s">
        <v>33</v>
      </c>
      <c r="M11" s="173">
        <v>1</v>
      </c>
      <c r="N11" s="164" t="s">
        <v>121</v>
      </c>
      <c r="O11" s="164" t="s">
        <v>28</v>
      </c>
      <c r="P11" s="164" t="s">
        <v>389</v>
      </c>
      <c r="Q11" s="54">
        <v>0</v>
      </c>
      <c r="R11" s="54">
        <v>0</v>
      </c>
      <c r="S11" s="54">
        <v>0</v>
      </c>
      <c r="T11" s="54">
        <f t="shared" si="0"/>
        <v>0</v>
      </c>
      <c r="U11" s="54"/>
      <c r="V11" s="54">
        <v>0.05</v>
      </c>
      <c r="W11" s="54">
        <v>0.05</v>
      </c>
      <c r="X11" s="54">
        <v>0.05</v>
      </c>
      <c r="Y11" s="54">
        <f t="shared" si="1"/>
        <v>0.15000000000000002</v>
      </c>
      <c r="Z11" s="54">
        <v>0.15</v>
      </c>
      <c r="AA11" s="54">
        <v>0.1</v>
      </c>
      <c r="AB11" s="54">
        <v>0.1</v>
      </c>
      <c r="AC11" s="54">
        <v>0.1</v>
      </c>
      <c r="AD11" s="54">
        <f t="shared" si="2"/>
        <v>0.30000000000000004</v>
      </c>
      <c r="AE11" s="54">
        <v>0.3</v>
      </c>
      <c r="AF11" s="54">
        <v>0.15</v>
      </c>
      <c r="AG11" s="54">
        <v>0.2</v>
      </c>
      <c r="AH11" s="54">
        <v>0.2</v>
      </c>
      <c r="AI11" s="54">
        <f t="shared" si="3"/>
        <v>0.55000000000000004</v>
      </c>
      <c r="AJ11" s="47">
        <v>0.55000000000000004</v>
      </c>
      <c r="AK11" s="54">
        <f t="shared" si="4"/>
        <v>1</v>
      </c>
      <c r="AL11" s="54">
        <f t="shared" si="5"/>
        <v>1</v>
      </c>
      <c r="AM11" s="79" t="s">
        <v>390</v>
      </c>
      <c r="AN11" s="181" t="s">
        <v>391</v>
      </c>
    </row>
    <row r="12" spans="1:40" ht="55.5" customHeight="1" x14ac:dyDescent="0.35">
      <c r="A12" s="106" t="s">
        <v>351</v>
      </c>
      <c r="B12" s="106" t="s">
        <v>105</v>
      </c>
      <c r="C12" s="106" t="s">
        <v>248</v>
      </c>
      <c r="D12" s="106" t="s">
        <v>183</v>
      </c>
      <c r="E12" s="106"/>
      <c r="F12" s="106" t="s">
        <v>184</v>
      </c>
      <c r="G12" s="15" t="s">
        <v>392</v>
      </c>
      <c r="H12" s="14" t="s">
        <v>393</v>
      </c>
      <c r="I12" s="106" t="s">
        <v>187</v>
      </c>
      <c r="J12" s="106" t="s">
        <v>25</v>
      </c>
      <c r="K12" s="106" t="s">
        <v>25</v>
      </c>
      <c r="L12" s="106" t="s">
        <v>26</v>
      </c>
      <c r="M12" s="23">
        <v>4</v>
      </c>
      <c r="N12" s="106" t="s">
        <v>34</v>
      </c>
      <c r="O12" s="106" t="s">
        <v>28</v>
      </c>
      <c r="P12" s="106" t="s">
        <v>394</v>
      </c>
      <c r="Q12" s="111">
        <v>0</v>
      </c>
      <c r="R12" s="111">
        <v>0</v>
      </c>
      <c r="S12" s="111">
        <v>1</v>
      </c>
      <c r="T12" s="111">
        <f t="shared" si="0"/>
        <v>1</v>
      </c>
      <c r="U12" s="111">
        <v>1</v>
      </c>
      <c r="V12" s="111">
        <v>0</v>
      </c>
      <c r="W12" s="111">
        <v>0</v>
      </c>
      <c r="X12" s="111">
        <v>1</v>
      </c>
      <c r="Y12" s="111">
        <f t="shared" si="1"/>
        <v>1</v>
      </c>
      <c r="Z12" s="111">
        <v>0</v>
      </c>
      <c r="AA12" s="111">
        <v>0</v>
      </c>
      <c r="AB12" s="111">
        <v>0</v>
      </c>
      <c r="AC12" s="111">
        <v>1</v>
      </c>
      <c r="AD12" s="111">
        <f t="shared" si="2"/>
        <v>1</v>
      </c>
      <c r="AE12" s="111">
        <v>1</v>
      </c>
      <c r="AF12" s="111">
        <v>0</v>
      </c>
      <c r="AG12" s="111">
        <v>0</v>
      </c>
      <c r="AH12" s="111">
        <v>1</v>
      </c>
      <c r="AI12" s="111">
        <f t="shared" si="3"/>
        <v>1</v>
      </c>
      <c r="AJ12" s="46">
        <v>1</v>
      </c>
      <c r="AK12" s="111">
        <f t="shared" si="4"/>
        <v>4</v>
      </c>
      <c r="AL12" s="111">
        <f t="shared" si="5"/>
        <v>3</v>
      </c>
      <c r="AM12" s="83" t="s">
        <v>395</v>
      </c>
      <c r="AN12" s="80" t="s">
        <v>396</v>
      </c>
    </row>
    <row r="13" spans="1:40" x14ac:dyDescent="0.35">
      <c r="A13" s="34"/>
      <c r="B13" s="34"/>
      <c r="C13" s="34"/>
      <c r="D13" s="34"/>
      <c r="E13" s="34"/>
      <c r="F13" s="34"/>
      <c r="G13" s="35"/>
      <c r="H13" s="35"/>
      <c r="I13" s="34"/>
      <c r="J13" s="34"/>
      <c r="K13" s="34"/>
      <c r="L13" s="34"/>
      <c r="M13" s="36"/>
      <c r="N13" s="34"/>
      <c r="O13" s="34"/>
      <c r="P13" s="34"/>
    </row>
  </sheetData>
  <sheetProtection algorithmName="SHA-512" hashValue="snT9QFMyPWPv6ZErSFeLtaxkSDzF6JdA27ngTQCsEGuPe70Qx/163PeqnQ7BH4+q1/KIDDShd1IWx0wIAJCoQQ==" saltValue="OMC8Fk3yKqtx9xXKg56djA==" spinCount="100000" sheet="1" objects="1" scenarios="1" autoFilter="0"/>
  <autoFilter ref="A5:AN12" xr:uid="{02002A0A-1ABD-4D62-A49A-6880EF53993B}"/>
  <mergeCells count="9">
    <mergeCell ref="AD4:AE4"/>
    <mergeCell ref="AF4:AH4"/>
    <mergeCell ref="AI4:AJ4"/>
    <mergeCell ref="A1:A3"/>
    <mergeCell ref="Q4:S4"/>
    <mergeCell ref="T4:U4"/>
    <mergeCell ref="V4:X4"/>
    <mergeCell ref="Y4:Z4"/>
    <mergeCell ref="AA4:AC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BAA6-B44E-4CE9-805F-351C7CC64823}">
  <dimension ref="A1:AN10"/>
  <sheetViews>
    <sheetView showGridLines="0" topLeftCell="AI1" zoomScale="140" zoomScaleNormal="140" workbookViewId="0">
      <selection activeCell="AK13" sqref="AK13"/>
    </sheetView>
  </sheetViews>
  <sheetFormatPr baseColWidth="10" defaultColWidth="11.453125" defaultRowHeight="14.5" x14ac:dyDescent="0.35"/>
  <cols>
    <col min="1" max="1" width="47.26953125" customWidth="1"/>
    <col min="2" max="2" width="51.7265625" customWidth="1"/>
    <col min="3" max="3" width="49.7265625" customWidth="1"/>
    <col min="4" max="4" width="32.1796875" customWidth="1"/>
    <col min="5" max="5" width="17.1796875" customWidth="1"/>
    <col min="6" max="6" width="22.1796875" customWidth="1"/>
    <col min="7" max="7" width="54.7265625" customWidth="1"/>
    <col min="8" max="8" width="23" customWidth="1"/>
    <col min="9" max="9" width="25.453125" customWidth="1"/>
    <col min="10" max="11" width="11.7265625" customWidth="1"/>
    <col min="12" max="12" width="10.7265625" customWidth="1"/>
    <col min="13" max="13" width="8.26953125" customWidth="1"/>
    <col min="14" max="14" width="9.1796875" customWidth="1"/>
    <col min="15" max="15" width="9.81640625" customWidth="1"/>
    <col min="16" max="16" width="24.26953125" customWidth="1"/>
    <col min="17" max="17" width="11.81640625" hidden="1" customWidth="1"/>
    <col min="18" max="19" width="11.453125" hidden="1" customWidth="1"/>
    <col min="20" max="20" width="14.81640625" hidden="1" customWidth="1"/>
    <col min="21" max="21" width="14.453125" hidden="1" customWidth="1"/>
    <col min="22" max="24" width="11.453125" hidden="1" customWidth="1"/>
    <col min="25" max="25" width="14.7265625" hidden="1" customWidth="1"/>
    <col min="26" max="26" width="14.1796875" hidden="1" customWidth="1"/>
    <col min="27" max="28" width="11.453125" hidden="1" customWidth="1"/>
    <col min="29" max="29" width="13.453125" hidden="1" customWidth="1"/>
    <col min="30" max="30" width="15.81640625" hidden="1" customWidth="1"/>
    <col min="31" max="31" width="14.1796875" hidden="1" customWidth="1"/>
    <col min="32" max="32" width="11.453125" customWidth="1"/>
    <col min="33" max="33" width="12.7265625" customWidth="1"/>
    <col min="34" max="34" width="11.81640625" customWidth="1"/>
    <col min="35" max="35" width="16" customWidth="1"/>
    <col min="36" max="36" width="15.1796875" customWidth="1"/>
    <col min="37" max="37" width="15.7265625" customWidth="1"/>
    <col min="38" max="38" width="13.453125" customWidth="1"/>
    <col min="39" max="39" width="34.453125" customWidth="1"/>
    <col min="40" max="40" width="33" customWidth="1"/>
  </cols>
  <sheetData>
    <row r="1" spans="1:40" x14ac:dyDescent="0.35">
      <c r="A1" s="190" t="s">
        <v>211</v>
      </c>
    </row>
    <row r="2" spans="1:40" x14ac:dyDescent="0.35">
      <c r="A2" s="190"/>
    </row>
    <row r="3" spans="1:40" x14ac:dyDescent="0.35">
      <c r="A3" s="190"/>
    </row>
    <row r="4" spans="1:40" ht="15" thickBot="1" x14ac:dyDescent="0.4">
      <c r="A4" s="37"/>
      <c r="B4" s="38"/>
      <c r="C4" s="38"/>
      <c r="D4" s="38"/>
      <c r="E4" s="38"/>
      <c r="F4" s="31"/>
      <c r="G4" s="31"/>
      <c r="H4" s="39"/>
      <c r="I4" s="40"/>
      <c r="J4" s="31"/>
      <c r="K4" s="31"/>
      <c r="L4" s="31"/>
      <c r="M4" s="31"/>
      <c r="N4" s="31"/>
      <c r="O4" s="31"/>
      <c r="P4" s="31"/>
      <c r="Q4" s="187" t="s">
        <v>212</v>
      </c>
      <c r="R4" s="188"/>
      <c r="S4" s="189"/>
      <c r="T4" s="187" t="s">
        <v>213</v>
      </c>
      <c r="U4" s="189"/>
      <c r="V4" s="187" t="s">
        <v>212</v>
      </c>
      <c r="W4" s="188"/>
      <c r="X4" s="189"/>
      <c r="Y4" s="187" t="s">
        <v>213</v>
      </c>
      <c r="Z4" s="189"/>
      <c r="AA4" s="187" t="s">
        <v>212</v>
      </c>
      <c r="AB4" s="188"/>
      <c r="AC4" s="189"/>
      <c r="AD4" s="187" t="s">
        <v>213</v>
      </c>
      <c r="AE4" s="189"/>
      <c r="AF4" s="187" t="s">
        <v>212</v>
      </c>
      <c r="AG4" s="188"/>
      <c r="AH4" s="189"/>
      <c r="AI4" s="187" t="s">
        <v>213</v>
      </c>
      <c r="AJ4" s="189"/>
      <c r="AK4" s="41"/>
      <c r="AL4" s="41"/>
      <c r="AM4" s="41"/>
    </row>
    <row r="5" spans="1:40" ht="30" x14ac:dyDescent="0.35">
      <c r="A5" s="174" t="s">
        <v>214</v>
      </c>
      <c r="B5" s="175" t="s">
        <v>215</v>
      </c>
      <c r="C5" s="175" t="s">
        <v>4</v>
      </c>
      <c r="D5" s="175" t="s">
        <v>216</v>
      </c>
      <c r="E5" s="176" t="s">
        <v>217</v>
      </c>
      <c r="F5" s="176" t="s">
        <v>218</v>
      </c>
      <c r="G5" s="176" t="s">
        <v>7</v>
      </c>
      <c r="H5" s="176" t="s">
        <v>8</v>
      </c>
      <c r="I5" s="176" t="s">
        <v>9</v>
      </c>
      <c r="J5" s="176" t="s">
        <v>219</v>
      </c>
      <c r="K5" s="176" t="s">
        <v>220</v>
      </c>
      <c r="L5" s="176" t="s">
        <v>11</v>
      </c>
      <c r="M5" s="176" t="s">
        <v>221</v>
      </c>
      <c r="N5" s="176" t="s">
        <v>13</v>
      </c>
      <c r="O5" s="176" t="s">
        <v>14</v>
      </c>
      <c r="P5" s="176" t="s">
        <v>222</v>
      </c>
      <c r="Q5" s="177" t="s">
        <v>223</v>
      </c>
      <c r="R5" s="177" t="s">
        <v>224</v>
      </c>
      <c r="S5" s="177" t="s">
        <v>225</v>
      </c>
      <c r="T5" s="177" t="s">
        <v>226</v>
      </c>
      <c r="U5" s="177" t="s">
        <v>227</v>
      </c>
      <c r="V5" s="177" t="s">
        <v>228</v>
      </c>
      <c r="W5" s="177" t="s">
        <v>229</v>
      </c>
      <c r="X5" s="177" t="s">
        <v>230</v>
      </c>
      <c r="Y5" s="177" t="s">
        <v>231</v>
      </c>
      <c r="Z5" s="177" t="s">
        <v>232</v>
      </c>
      <c r="AA5" s="177" t="s">
        <v>233</v>
      </c>
      <c r="AB5" s="177" t="s">
        <v>234</v>
      </c>
      <c r="AC5" s="177" t="s">
        <v>235</v>
      </c>
      <c r="AD5" s="177" t="s">
        <v>236</v>
      </c>
      <c r="AE5" s="177" t="s">
        <v>237</v>
      </c>
      <c r="AF5" s="177" t="s">
        <v>238</v>
      </c>
      <c r="AG5" s="177" t="s">
        <v>239</v>
      </c>
      <c r="AH5" s="178" t="s">
        <v>240</v>
      </c>
      <c r="AI5" s="177" t="s">
        <v>241</v>
      </c>
      <c r="AJ5" s="42" t="s">
        <v>242</v>
      </c>
      <c r="AK5" s="180" t="s">
        <v>243</v>
      </c>
      <c r="AL5" s="180" t="s">
        <v>244</v>
      </c>
      <c r="AM5" s="43" t="s">
        <v>245</v>
      </c>
      <c r="AN5" s="33" t="s">
        <v>246</v>
      </c>
    </row>
    <row r="6" spans="1:40" ht="48" customHeight="1" x14ac:dyDescent="0.35">
      <c r="A6" s="140" t="s">
        <v>351</v>
      </c>
      <c r="B6" s="140" t="s">
        <v>105</v>
      </c>
      <c r="C6" s="141" t="s">
        <v>248</v>
      </c>
      <c r="D6" s="148" t="s">
        <v>20</v>
      </c>
      <c r="E6" s="148"/>
      <c r="F6" s="140" t="s">
        <v>397</v>
      </c>
      <c r="G6" s="142" t="s">
        <v>398</v>
      </c>
      <c r="H6" s="142" t="s">
        <v>399</v>
      </c>
      <c r="I6" s="140" t="s">
        <v>400</v>
      </c>
      <c r="J6" s="140" t="s">
        <v>25</v>
      </c>
      <c r="K6" s="140" t="s">
        <v>25</v>
      </c>
      <c r="L6" s="179" t="s">
        <v>33</v>
      </c>
      <c r="M6" s="55">
        <v>1</v>
      </c>
      <c r="N6" s="140" t="s">
        <v>121</v>
      </c>
      <c r="O6" s="140" t="s">
        <v>28</v>
      </c>
      <c r="P6" s="148" t="s">
        <v>401</v>
      </c>
      <c r="Q6" s="64">
        <v>0</v>
      </c>
      <c r="R6" s="64">
        <v>0.09</v>
      </c>
      <c r="S6" s="64">
        <v>0.09</v>
      </c>
      <c r="T6" s="64">
        <f>SUM(Q6:S6)</f>
        <v>0.18</v>
      </c>
      <c r="U6" s="64">
        <v>0.18</v>
      </c>
      <c r="V6" s="64">
        <v>0.09</v>
      </c>
      <c r="W6" s="64">
        <v>0.09</v>
      </c>
      <c r="X6" s="64">
        <v>0.09</v>
      </c>
      <c r="Y6" s="64">
        <f>SUM(V6:X6)</f>
        <v>0.27</v>
      </c>
      <c r="Z6" s="64">
        <v>0.27</v>
      </c>
      <c r="AA6" s="64">
        <v>0.09</v>
      </c>
      <c r="AB6" s="64">
        <v>0.09</v>
      </c>
      <c r="AC6" s="64">
        <v>0.09</v>
      </c>
      <c r="AD6" s="64">
        <f>SUM(AA6:AC6)</f>
        <v>0.27</v>
      </c>
      <c r="AE6" s="64">
        <v>0.27</v>
      </c>
      <c r="AF6" s="64">
        <v>0.09</v>
      </c>
      <c r="AG6" s="64">
        <v>0.09</v>
      </c>
      <c r="AH6" s="64">
        <v>0.1</v>
      </c>
      <c r="AI6" s="64">
        <f>SUM(AF6:AH6)</f>
        <v>0.28000000000000003</v>
      </c>
      <c r="AJ6" s="62">
        <v>0.28000000000000003</v>
      </c>
      <c r="AK6" s="64">
        <f>SUM(T6+Y6+AD6+AI6)</f>
        <v>1</v>
      </c>
      <c r="AL6" s="64">
        <f>SUM(U6+Z6+AE6+AJ6)</f>
        <v>1</v>
      </c>
      <c r="AM6" s="126" t="s">
        <v>402</v>
      </c>
      <c r="AN6" s="72" t="s">
        <v>403</v>
      </c>
    </row>
    <row r="7" spans="1:40" ht="49.5" customHeight="1" x14ac:dyDescent="0.35">
      <c r="A7" s="145" t="s">
        <v>247</v>
      </c>
      <c r="B7" s="145" t="s">
        <v>105</v>
      </c>
      <c r="C7" s="145" t="s">
        <v>248</v>
      </c>
      <c r="D7" s="146" t="s">
        <v>189</v>
      </c>
      <c r="E7" s="146"/>
      <c r="F7" s="152" t="s">
        <v>404</v>
      </c>
      <c r="G7" s="146" t="s">
        <v>405</v>
      </c>
      <c r="H7" s="145" t="s">
        <v>406</v>
      </c>
      <c r="I7" s="146" t="s">
        <v>377</v>
      </c>
      <c r="J7" s="152" t="s">
        <v>25</v>
      </c>
      <c r="K7" s="145" t="s">
        <v>25</v>
      </c>
      <c r="L7" s="146" t="s">
        <v>33</v>
      </c>
      <c r="M7" s="65">
        <v>1</v>
      </c>
      <c r="N7" s="152" t="s">
        <v>121</v>
      </c>
      <c r="O7" s="152" t="s">
        <v>28</v>
      </c>
      <c r="P7" s="146" t="s">
        <v>401</v>
      </c>
      <c r="Q7" s="65">
        <v>0</v>
      </c>
      <c r="R7" s="65">
        <v>0.09</v>
      </c>
      <c r="S7" s="65">
        <v>0.09</v>
      </c>
      <c r="T7" s="65">
        <f>SUM(Q7:S7)</f>
        <v>0.18</v>
      </c>
      <c r="U7" s="65">
        <v>0.18</v>
      </c>
      <c r="V7" s="65">
        <v>0.09</v>
      </c>
      <c r="W7" s="65">
        <v>0.09</v>
      </c>
      <c r="X7" s="65">
        <v>0.09</v>
      </c>
      <c r="Y7" s="65">
        <f>SUM(V7:X7)</f>
        <v>0.27</v>
      </c>
      <c r="Z7" s="65">
        <v>0.27</v>
      </c>
      <c r="AA7" s="65">
        <v>0.09</v>
      </c>
      <c r="AB7" s="65">
        <v>0.09</v>
      </c>
      <c r="AC7" s="65">
        <v>0.09</v>
      </c>
      <c r="AD7" s="65">
        <f>SUM(AA7:AC7)</f>
        <v>0.27</v>
      </c>
      <c r="AE7" s="65">
        <v>0.27</v>
      </c>
      <c r="AF7" s="65">
        <v>0.09</v>
      </c>
      <c r="AG7" s="65">
        <v>0.09</v>
      </c>
      <c r="AH7" s="65">
        <v>0.1</v>
      </c>
      <c r="AI7" s="65">
        <f>SUM(AF7:AH7)</f>
        <v>0.28000000000000003</v>
      </c>
      <c r="AJ7" s="63">
        <v>0.28000000000000003</v>
      </c>
      <c r="AK7" s="65">
        <f>SUM(T7+Y7+AD7+AI7)</f>
        <v>1</v>
      </c>
      <c r="AL7" s="65">
        <f>SUM(U7+Z7+AE7+AJ7)</f>
        <v>1</v>
      </c>
      <c r="AM7" s="134" t="s">
        <v>407</v>
      </c>
      <c r="AN7" s="102" t="s">
        <v>408</v>
      </c>
    </row>
    <row r="8" spans="1:40" x14ac:dyDescent="0.35">
      <c r="A8" s="34"/>
      <c r="B8" s="34"/>
      <c r="C8" s="34"/>
      <c r="D8" s="34"/>
      <c r="E8" s="34"/>
      <c r="F8" s="34"/>
      <c r="G8" s="35"/>
      <c r="H8" s="35"/>
      <c r="I8" s="34"/>
      <c r="J8" s="34"/>
      <c r="K8" s="34"/>
      <c r="L8" s="34"/>
      <c r="M8" s="34"/>
      <c r="N8" s="34"/>
      <c r="O8" s="34"/>
      <c r="P8" s="34"/>
    </row>
    <row r="9" spans="1:40" x14ac:dyDescent="0.35">
      <c r="A9" s="34"/>
      <c r="B9" s="34"/>
      <c r="C9" s="34"/>
      <c r="D9" s="34"/>
      <c r="E9" s="34"/>
      <c r="F9" s="34"/>
      <c r="G9" s="35"/>
      <c r="H9" s="35"/>
      <c r="I9" s="34"/>
      <c r="J9" s="34"/>
      <c r="K9" s="34"/>
      <c r="L9" s="34"/>
      <c r="M9" s="34"/>
      <c r="N9" s="34"/>
      <c r="O9" s="34" t="s">
        <v>91</v>
      </c>
      <c r="P9" s="34"/>
    </row>
    <row r="10" spans="1:40" x14ac:dyDescent="0.35">
      <c r="A10" s="34"/>
      <c r="B10" s="34"/>
      <c r="C10" s="34"/>
      <c r="D10" s="34"/>
      <c r="E10" s="34"/>
      <c r="F10" s="34"/>
      <c r="G10" s="35"/>
      <c r="H10" s="35"/>
      <c r="I10" s="34"/>
      <c r="J10" s="34"/>
      <c r="K10" s="34"/>
      <c r="L10" s="34"/>
      <c r="M10" s="36"/>
      <c r="N10" s="34"/>
      <c r="O10" s="34"/>
      <c r="P10" s="34"/>
    </row>
  </sheetData>
  <sheetProtection algorithmName="SHA-512" hashValue="0oZjAZXMUOMkfj1aQ9tPYkYL38bQxGW7RYhq4GjdTokahuwAPZwGtZTNYSSbvRY60vLq7c7Lbg3COJ2GzqirGw==" saltValue="CfCvtIzk4GsWG7dPTZEp8Q==" spinCount="100000" sheet="1" objects="1" scenarios="1" autoFilter="0"/>
  <mergeCells count="9">
    <mergeCell ref="AD4:AE4"/>
    <mergeCell ref="AF4:AH4"/>
    <mergeCell ref="AI4:AJ4"/>
    <mergeCell ref="A1:A3"/>
    <mergeCell ref="Q4:S4"/>
    <mergeCell ref="T4:U4"/>
    <mergeCell ref="V4:X4"/>
    <mergeCell ref="Y4:Z4"/>
    <mergeCell ref="AA4:AC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6591-C3C2-46D3-809D-4DECAB372D74}">
  <dimension ref="A1:H38"/>
  <sheetViews>
    <sheetView showGridLines="0" topLeftCell="C4" workbookViewId="0">
      <selection activeCell="D5" sqref="D5"/>
    </sheetView>
  </sheetViews>
  <sheetFormatPr baseColWidth="10" defaultColWidth="11.453125" defaultRowHeight="14.5" x14ac:dyDescent="0.35"/>
  <cols>
    <col min="1" max="1" width="3.453125" bestFit="1" customWidth="1"/>
    <col min="3" max="3" width="54.453125" customWidth="1"/>
    <col min="4" max="4" width="99.81640625" customWidth="1"/>
    <col min="5" max="5" width="81.26953125" customWidth="1"/>
  </cols>
  <sheetData>
    <row r="1" spans="1:8" ht="24" x14ac:dyDescent="0.35">
      <c r="A1" s="127" t="s">
        <v>409</v>
      </c>
      <c r="B1" s="127" t="s">
        <v>410</v>
      </c>
      <c r="C1" s="127" t="s">
        <v>411</v>
      </c>
      <c r="D1" s="127" t="s">
        <v>412</v>
      </c>
      <c r="E1" s="127" t="s">
        <v>413</v>
      </c>
      <c r="F1" s="128" t="s">
        <v>414</v>
      </c>
      <c r="G1" s="127" t="s">
        <v>415</v>
      </c>
      <c r="H1" s="127" t="s">
        <v>416</v>
      </c>
    </row>
    <row r="2" spans="1:8" x14ac:dyDescent="0.35">
      <c r="A2" s="129">
        <v>1</v>
      </c>
      <c r="B2" s="15" t="s">
        <v>417</v>
      </c>
      <c r="C2" s="109" t="s">
        <v>57</v>
      </c>
      <c r="D2" s="15" t="s">
        <v>313</v>
      </c>
      <c r="E2" s="109" t="s">
        <v>282</v>
      </c>
      <c r="F2" s="109" t="s">
        <v>33</v>
      </c>
      <c r="G2" s="27">
        <v>1</v>
      </c>
      <c r="H2" s="109" t="s">
        <v>25</v>
      </c>
    </row>
    <row r="3" spans="1:8" x14ac:dyDescent="0.35">
      <c r="A3" s="129">
        <v>2</v>
      </c>
      <c r="B3" s="14" t="s">
        <v>418</v>
      </c>
      <c r="C3" s="106" t="s">
        <v>176</v>
      </c>
      <c r="D3" s="14" t="s">
        <v>250</v>
      </c>
      <c r="E3" s="106" t="s">
        <v>251</v>
      </c>
      <c r="F3" s="106" t="s">
        <v>26</v>
      </c>
      <c r="G3" s="115">
        <v>1</v>
      </c>
      <c r="H3" s="130" t="s">
        <v>40</v>
      </c>
    </row>
    <row r="4" spans="1:8" x14ac:dyDescent="0.35">
      <c r="A4" s="129">
        <v>3</v>
      </c>
      <c r="B4" s="14" t="s">
        <v>419</v>
      </c>
      <c r="C4" s="106" t="s">
        <v>176</v>
      </c>
      <c r="D4" s="14" t="s">
        <v>255</v>
      </c>
      <c r="E4" s="106" t="s">
        <v>32</v>
      </c>
      <c r="F4" s="106" t="s">
        <v>33</v>
      </c>
      <c r="G4" s="107">
        <v>1</v>
      </c>
      <c r="H4" s="106" t="s">
        <v>70</v>
      </c>
    </row>
    <row r="5" spans="1:8" x14ac:dyDescent="0.35">
      <c r="A5" s="129">
        <v>4</v>
      </c>
      <c r="B5" s="15" t="s">
        <v>420</v>
      </c>
      <c r="C5" s="130" t="s">
        <v>190</v>
      </c>
      <c r="D5" s="15" t="s">
        <v>259</v>
      </c>
      <c r="E5" s="106" t="s">
        <v>32</v>
      </c>
      <c r="F5" s="106" t="s">
        <v>33</v>
      </c>
      <c r="G5" s="131">
        <v>1</v>
      </c>
      <c r="H5" s="106" t="s">
        <v>25</v>
      </c>
    </row>
    <row r="6" spans="1:8" x14ac:dyDescent="0.35">
      <c r="A6" s="129">
        <v>5</v>
      </c>
      <c r="B6" s="15" t="s">
        <v>421</v>
      </c>
      <c r="C6" s="106" t="s">
        <v>190</v>
      </c>
      <c r="D6" s="14" t="s">
        <v>422</v>
      </c>
      <c r="E6" s="106" t="s">
        <v>266</v>
      </c>
      <c r="F6" s="106" t="s">
        <v>26</v>
      </c>
      <c r="G6" s="111">
        <v>6</v>
      </c>
      <c r="H6" s="106" t="s">
        <v>25</v>
      </c>
    </row>
    <row r="7" spans="1:8" x14ac:dyDescent="0.35">
      <c r="A7" s="129">
        <v>6</v>
      </c>
      <c r="B7" s="15" t="s">
        <v>423</v>
      </c>
      <c r="C7" s="106" t="s">
        <v>190</v>
      </c>
      <c r="D7" s="14" t="s">
        <v>269</v>
      </c>
      <c r="E7" s="106" t="s">
        <v>270</v>
      </c>
      <c r="F7" s="106" t="s">
        <v>33</v>
      </c>
      <c r="G7" s="107">
        <v>1</v>
      </c>
      <c r="H7" s="106" t="s">
        <v>25</v>
      </c>
    </row>
    <row r="8" spans="1:8" x14ac:dyDescent="0.35">
      <c r="A8" s="129">
        <v>7</v>
      </c>
      <c r="B8" s="15" t="s">
        <v>424</v>
      </c>
      <c r="C8" s="106" t="s">
        <v>190</v>
      </c>
      <c r="D8" s="14" t="s">
        <v>274</v>
      </c>
      <c r="E8" s="106" t="s">
        <v>275</v>
      </c>
      <c r="F8" s="106" t="s">
        <v>26</v>
      </c>
      <c r="G8" s="115">
        <v>4</v>
      </c>
      <c r="H8" s="106" t="s">
        <v>25</v>
      </c>
    </row>
    <row r="9" spans="1:8" x14ac:dyDescent="0.35">
      <c r="A9" s="129">
        <v>8</v>
      </c>
      <c r="B9" s="109" t="s">
        <v>425</v>
      </c>
      <c r="C9" s="130" t="s">
        <v>397</v>
      </c>
      <c r="D9" s="15" t="s">
        <v>399</v>
      </c>
      <c r="E9" s="106" t="s">
        <v>400</v>
      </c>
      <c r="F9" s="106" t="s">
        <v>33</v>
      </c>
      <c r="G9" s="131">
        <v>1</v>
      </c>
      <c r="H9" s="106" t="s">
        <v>25</v>
      </c>
    </row>
    <row r="10" spans="1:8" x14ac:dyDescent="0.35">
      <c r="A10" s="129">
        <v>9</v>
      </c>
      <c r="B10" s="106" t="s">
        <v>426</v>
      </c>
      <c r="C10" s="106" t="s">
        <v>122</v>
      </c>
      <c r="D10" s="14" t="s">
        <v>373</v>
      </c>
      <c r="E10" s="106" t="s">
        <v>32</v>
      </c>
      <c r="F10" s="106" t="s">
        <v>33</v>
      </c>
      <c r="G10" s="107">
        <v>1</v>
      </c>
      <c r="H10" s="106" t="s">
        <v>25</v>
      </c>
    </row>
    <row r="11" spans="1:8" x14ac:dyDescent="0.35">
      <c r="A11" s="129">
        <v>10</v>
      </c>
      <c r="B11" s="106" t="s">
        <v>427</v>
      </c>
      <c r="C11" s="106" t="s">
        <v>353</v>
      </c>
      <c r="D11" s="14" t="s">
        <v>355</v>
      </c>
      <c r="E11" s="106" t="s">
        <v>356</v>
      </c>
      <c r="F11" s="106" t="s">
        <v>26</v>
      </c>
      <c r="G11" s="115">
        <v>2</v>
      </c>
      <c r="H11" s="106" t="s">
        <v>61</v>
      </c>
    </row>
    <row r="12" spans="1:8" x14ac:dyDescent="0.35">
      <c r="A12" s="129">
        <v>11</v>
      </c>
      <c r="B12" s="106" t="s">
        <v>428</v>
      </c>
      <c r="C12" s="106" t="s">
        <v>76</v>
      </c>
      <c r="D12" s="14" t="s">
        <v>278</v>
      </c>
      <c r="E12" s="106" t="s">
        <v>32</v>
      </c>
      <c r="F12" s="106" t="s">
        <v>33</v>
      </c>
      <c r="G12" s="107">
        <v>1</v>
      </c>
      <c r="H12" s="106" t="s">
        <v>25</v>
      </c>
    </row>
    <row r="13" spans="1:8" x14ac:dyDescent="0.35">
      <c r="A13" s="129">
        <v>12</v>
      </c>
      <c r="B13" s="109" t="s">
        <v>429</v>
      </c>
      <c r="C13" s="130" t="s">
        <v>404</v>
      </c>
      <c r="D13" s="14" t="s">
        <v>406</v>
      </c>
      <c r="E13" s="109" t="s">
        <v>377</v>
      </c>
      <c r="F13" s="109" t="s">
        <v>33</v>
      </c>
      <c r="G13" s="132">
        <v>1</v>
      </c>
      <c r="H13" s="130" t="s">
        <v>25</v>
      </c>
    </row>
    <row r="14" spans="1:8" x14ac:dyDescent="0.35">
      <c r="A14" s="129">
        <v>13</v>
      </c>
      <c r="B14" s="106" t="s">
        <v>430</v>
      </c>
      <c r="C14" s="106" t="s">
        <v>82</v>
      </c>
      <c r="D14" s="14" t="s">
        <v>309</v>
      </c>
      <c r="E14" s="106" t="s">
        <v>309</v>
      </c>
      <c r="F14" s="106" t="s">
        <v>26</v>
      </c>
      <c r="G14" s="109">
        <v>12</v>
      </c>
      <c r="H14" s="106" t="s">
        <v>25</v>
      </c>
    </row>
    <row r="15" spans="1:8" x14ac:dyDescent="0.35">
      <c r="A15" s="129">
        <v>14</v>
      </c>
      <c r="B15" s="106" t="s">
        <v>431</v>
      </c>
      <c r="C15" s="106" t="s">
        <v>82</v>
      </c>
      <c r="D15" s="15" t="s">
        <v>313</v>
      </c>
      <c r="E15" s="106" t="s">
        <v>314</v>
      </c>
      <c r="F15" s="106" t="s">
        <v>33</v>
      </c>
      <c r="G15" s="131">
        <v>1</v>
      </c>
      <c r="H15" s="106" t="s">
        <v>25</v>
      </c>
    </row>
    <row r="16" spans="1:8" x14ac:dyDescent="0.35">
      <c r="A16" s="129">
        <v>15</v>
      </c>
      <c r="B16" s="106" t="s">
        <v>432</v>
      </c>
      <c r="C16" s="131" t="s">
        <v>82</v>
      </c>
      <c r="D16" s="14" t="s">
        <v>320</v>
      </c>
      <c r="E16" s="109" t="s">
        <v>282</v>
      </c>
      <c r="F16" s="109" t="s">
        <v>33</v>
      </c>
      <c r="G16" s="132">
        <v>1</v>
      </c>
      <c r="H16" s="130" t="s">
        <v>25</v>
      </c>
    </row>
    <row r="17" spans="1:8" x14ac:dyDescent="0.35">
      <c r="A17" s="129">
        <v>16</v>
      </c>
      <c r="B17" s="106" t="s">
        <v>433</v>
      </c>
      <c r="C17" s="131" t="s">
        <v>82</v>
      </c>
      <c r="D17" s="14" t="s">
        <v>322</v>
      </c>
      <c r="E17" s="106" t="s">
        <v>275</v>
      </c>
      <c r="F17" s="106" t="s">
        <v>26</v>
      </c>
      <c r="G17" s="111">
        <v>12</v>
      </c>
      <c r="H17" s="106" t="s">
        <v>70</v>
      </c>
    </row>
    <row r="18" spans="1:8" x14ac:dyDescent="0.35">
      <c r="A18" s="129">
        <v>17</v>
      </c>
      <c r="B18" s="106" t="s">
        <v>434</v>
      </c>
      <c r="C18" s="106" t="s">
        <v>36</v>
      </c>
      <c r="D18" s="14" t="s">
        <v>281</v>
      </c>
      <c r="E18" s="106" t="s">
        <v>282</v>
      </c>
      <c r="F18" s="106" t="s">
        <v>33</v>
      </c>
      <c r="G18" s="107">
        <v>1</v>
      </c>
      <c r="H18" s="106" t="s">
        <v>25</v>
      </c>
    </row>
    <row r="19" spans="1:8" x14ac:dyDescent="0.35">
      <c r="A19" s="129">
        <v>18</v>
      </c>
      <c r="B19" s="106" t="s">
        <v>435</v>
      </c>
      <c r="C19" s="106" t="s">
        <v>36</v>
      </c>
      <c r="D19" s="14" t="s">
        <v>286</v>
      </c>
      <c r="E19" s="106" t="s">
        <v>32</v>
      </c>
      <c r="F19" s="106" t="s">
        <v>33</v>
      </c>
      <c r="G19" s="107">
        <v>1</v>
      </c>
      <c r="H19" s="106" t="s">
        <v>25</v>
      </c>
    </row>
    <row r="20" spans="1:8" x14ac:dyDescent="0.35">
      <c r="A20" s="191">
        <v>19</v>
      </c>
      <c r="B20" s="106" t="s">
        <v>436</v>
      </c>
      <c r="C20" s="130" t="s">
        <v>114</v>
      </c>
      <c r="D20" s="14" t="s">
        <v>376</v>
      </c>
      <c r="E20" s="109" t="s">
        <v>377</v>
      </c>
      <c r="F20" s="109" t="s">
        <v>33</v>
      </c>
      <c r="G20" s="132">
        <v>1</v>
      </c>
      <c r="H20" s="130" t="s">
        <v>25</v>
      </c>
    </row>
    <row r="21" spans="1:8" x14ac:dyDescent="0.35">
      <c r="A21" s="191"/>
      <c r="B21" s="106" t="s">
        <v>437</v>
      </c>
      <c r="C21" s="109" t="s">
        <v>114</v>
      </c>
      <c r="D21" s="15" t="s">
        <v>120</v>
      </c>
      <c r="E21" s="109" t="s">
        <v>32</v>
      </c>
      <c r="F21" s="109" t="s">
        <v>33</v>
      </c>
      <c r="G21" s="110">
        <v>1</v>
      </c>
      <c r="H21" s="109" t="s">
        <v>25</v>
      </c>
    </row>
    <row r="22" spans="1:8" x14ac:dyDescent="0.35">
      <c r="A22" s="129">
        <v>20</v>
      </c>
      <c r="B22" s="106" t="s">
        <v>438</v>
      </c>
      <c r="C22" s="109" t="s">
        <v>114</v>
      </c>
      <c r="D22" s="15" t="s">
        <v>384</v>
      </c>
      <c r="E22" s="109" t="s">
        <v>32</v>
      </c>
      <c r="F22" s="109" t="s">
        <v>33</v>
      </c>
      <c r="G22" s="110">
        <v>1</v>
      </c>
      <c r="H22" s="109" t="s">
        <v>25</v>
      </c>
    </row>
    <row r="23" spans="1:8" x14ac:dyDescent="0.35">
      <c r="A23" s="129">
        <v>21</v>
      </c>
      <c r="B23" s="106" t="s">
        <v>439</v>
      </c>
      <c r="C23" s="106" t="s">
        <v>114</v>
      </c>
      <c r="D23" s="14" t="s">
        <v>386</v>
      </c>
      <c r="E23" s="106" t="s">
        <v>32</v>
      </c>
      <c r="F23" s="106" t="s">
        <v>33</v>
      </c>
      <c r="G23" s="107">
        <v>1</v>
      </c>
      <c r="H23" s="106" t="s">
        <v>25</v>
      </c>
    </row>
    <row r="24" spans="1:8" x14ac:dyDescent="0.35">
      <c r="A24" s="129">
        <v>22</v>
      </c>
      <c r="B24" s="106" t="s">
        <v>440</v>
      </c>
      <c r="C24" s="106" t="s">
        <v>139</v>
      </c>
      <c r="D24" s="14" t="s">
        <v>141</v>
      </c>
      <c r="E24" s="106" t="s">
        <v>32</v>
      </c>
      <c r="F24" s="106" t="s">
        <v>33</v>
      </c>
      <c r="G24" s="107">
        <v>1</v>
      </c>
      <c r="H24" s="106" t="s">
        <v>25</v>
      </c>
    </row>
    <row r="25" spans="1:8" x14ac:dyDescent="0.35">
      <c r="A25" s="129">
        <v>23</v>
      </c>
      <c r="B25" s="106" t="s">
        <v>441</v>
      </c>
      <c r="C25" s="106" t="s">
        <v>184</v>
      </c>
      <c r="D25" s="14" t="s">
        <v>393</v>
      </c>
      <c r="E25" s="106" t="s">
        <v>187</v>
      </c>
      <c r="F25" s="106" t="s">
        <v>26</v>
      </c>
      <c r="G25" s="23">
        <v>4</v>
      </c>
      <c r="H25" s="106" t="s">
        <v>25</v>
      </c>
    </row>
    <row r="26" spans="1:8" x14ac:dyDescent="0.35">
      <c r="A26" s="129">
        <v>24</v>
      </c>
      <c r="B26" s="109" t="s">
        <v>442</v>
      </c>
      <c r="C26" s="109" t="s">
        <v>359</v>
      </c>
      <c r="D26" s="15" t="s">
        <v>161</v>
      </c>
      <c r="E26" s="109" t="s">
        <v>162</v>
      </c>
      <c r="F26" s="109" t="s">
        <v>26</v>
      </c>
      <c r="G26" s="133">
        <v>3</v>
      </c>
      <c r="H26" s="109" t="s">
        <v>25</v>
      </c>
    </row>
    <row r="27" spans="1:8" x14ac:dyDescent="0.35">
      <c r="A27" s="129">
        <v>25</v>
      </c>
      <c r="B27" s="109" t="s">
        <v>443</v>
      </c>
      <c r="C27" s="106" t="s">
        <v>359</v>
      </c>
      <c r="D27" s="14" t="s">
        <v>363</v>
      </c>
      <c r="E27" s="106" t="s">
        <v>314</v>
      </c>
      <c r="F27" s="106" t="s">
        <v>33</v>
      </c>
      <c r="G27" s="107">
        <v>1</v>
      </c>
      <c r="H27" s="106" t="s">
        <v>25</v>
      </c>
    </row>
    <row r="28" spans="1:8" x14ac:dyDescent="0.35">
      <c r="A28" s="129">
        <v>26</v>
      </c>
      <c r="B28" s="106" t="s">
        <v>444</v>
      </c>
      <c r="C28" s="106" t="s">
        <v>51</v>
      </c>
      <c r="D28" s="15" t="s">
        <v>329</v>
      </c>
      <c r="E28" s="106" t="s">
        <v>330</v>
      </c>
      <c r="F28" s="106" t="s">
        <v>26</v>
      </c>
      <c r="G28" s="106">
        <v>2</v>
      </c>
      <c r="H28" s="106" t="s">
        <v>61</v>
      </c>
    </row>
    <row r="29" spans="1:8" x14ac:dyDescent="0.35">
      <c r="A29" s="129">
        <v>27</v>
      </c>
      <c r="B29" s="106" t="s">
        <v>445</v>
      </c>
      <c r="C29" s="106" t="s">
        <v>51</v>
      </c>
      <c r="D29" s="15" t="s">
        <v>335</v>
      </c>
      <c r="E29" s="106" t="s">
        <v>336</v>
      </c>
      <c r="F29" s="106" t="s">
        <v>26</v>
      </c>
      <c r="G29" s="106">
        <v>2</v>
      </c>
      <c r="H29" s="106" t="s">
        <v>61</v>
      </c>
    </row>
    <row r="30" spans="1:8" x14ac:dyDescent="0.35">
      <c r="A30" s="129">
        <v>28</v>
      </c>
      <c r="B30" s="106" t="s">
        <v>446</v>
      </c>
      <c r="C30" s="106" t="s">
        <v>51</v>
      </c>
      <c r="D30" s="15" t="s">
        <v>340</v>
      </c>
      <c r="E30" s="106" t="s">
        <v>341</v>
      </c>
      <c r="F30" s="106" t="s">
        <v>26</v>
      </c>
      <c r="G30" s="106">
        <v>124</v>
      </c>
      <c r="H30" s="106" t="s">
        <v>61</v>
      </c>
    </row>
    <row r="31" spans="1:8" x14ac:dyDescent="0.35">
      <c r="A31" s="129">
        <v>29</v>
      </c>
      <c r="B31" s="106" t="s">
        <v>447</v>
      </c>
      <c r="C31" s="106" t="s">
        <v>51</v>
      </c>
      <c r="D31" s="15" t="s">
        <v>345</v>
      </c>
      <c r="E31" s="106" t="s">
        <v>346</v>
      </c>
      <c r="F31" s="106" t="s">
        <v>26</v>
      </c>
      <c r="G31" s="111">
        <v>12</v>
      </c>
      <c r="H31" s="106" t="s">
        <v>70</v>
      </c>
    </row>
    <row r="32" spans="1:8" x14ac:dyDescent="0.35">
      <c r="A32" s="129">
        <v>30</v>
      </c>
      <c r="B32" s="106" t="s">
        <v>448</v>
      </c>
      <c r="C32" s="106" t="s">
        <v>98</v>
      </c>
      <c r="D32" s="14" t="s">
        <v>290</v>
      </c>
      <c r="E32" s="106" t="s">
        <v>291</v>
      </c>
      <c r="F32" s="106" t="s">
        <v>26</v>
      </c>
      <c r="G32" s="130">
        <v>2</v>
      </c>
      <c r="H32" s="109" t="s">
        <v>61</v>
      </c>
    </row>
    <row r="33" spans="1:8" x14ac:dyDescent="0.35">
      <c r="A33" s="129">
        <v>31</v>
      </c>
      <c r="B33" s="106" t="s">
        <v>449</v>
      </c>
      <c r="C33" s="106" t="s">
        <v>98</v>
      </c>
      <c r="D33" s="14" t="s">
        <v>295</v>
      </c>
      <c r="E33" s="106" t="s">
        <v>251</v>
      </c>
      <c r="F33" s="106" t="s">
        <v>26</v>
      </c>
      <c r="G33" s="106">
        <v>1</v>
      </c>
      <c r="H33" s="130" t="s">
        <v>40</v>
      </c>
    </row>
    <row r="34" spans="1:8" x14ac:dyDescent="0.35">
      <c r="A34" s="129">
        <v>32</v>
      </c>
      <c r="B34" s="106" t="s">
        <v>450</v>
      </c>
      <c r="C34" s="106" t="s">
        <v>98</v>
      </c>
      <c r="D34" s="14" t="s">
        <v>100</v>
      </c>
      <c r="E34" s="106" t="s">
        <v>32</v>
      </c>
      <c r="F34" s="106" t="s">
        <v>33</v>
      </c>
      <c r="G34" s="107">
        <v>1</v>
      </c>
      <c r="H34" s="106" t="s">
        <v>25</v>
      </c>
    </row>
    <row r="35" spans="1:8" x14ac:dyDescent="0.35">
      <c r="A35" s="129">
        <v>33</v>
      </c>
      <c r="B35" s="106" t="s">
        <v>451</v>
      </c>
      <c r="C35" s="106" t="s">
        <v>21</v>
      </c>
      <c r="D35" s="14" t="s">
        <v>301</v>
      </c>
      <c r="E35" s="106" t="s">
        <v>251</v>
      </c>
      <c r="F35" s="106" t="s">
        <v>26</v>
      </c>
      <c r="G35" s="106">
        <v>1</v>
      </c>
      <c r="H35" s="130" t="s">
        <v>40</v>
      </c>
    </row>
    <row r="36" spans="1:8" x14ac:dyDescent="0.35">
      <c r="A36" s="129">
        <v>34</v>
      </c>
      <c r="B36" s="106" t="s">
        <v>452</v>
      </c>
      <c r="C36" s="106" t="s">
        <v>21</v>
      </c>
      <c r="D36" s="14" t="s">
        <v>304</v>
      </c>
      <c r="E36" s="106" t="s">
        <v>32</v>
      </c>
      <c r="F36" s="106" t="s">
        <v>33</v>
      </c>
      <c r="G36" s="107">
        <v>1</v>
      </c>
      <c r="H36" s="106" t="s">
        <v>25</v>
      </c>
    </row>
    <row r="37" spans="1:8" x14ac:dyDescent="0.35">
      <c r="A37" s="129">
        <v>35</v>
      </c>
      <c r="B37" s="106" t="s">
        <v>453</v>
      </c>
      <c r="C37" s="106" t="s">
        <v>21</v>
      </c>
      <c r="D37" s="14" t="s">
        <v>366</v>
      </c>
      <c r="E37" s="106" t="s">
        <v>251</v>
      </c>
      <c r="F37" s="4" t="s">
        <v>26</v>
      </c>
      <c r="G37" s="115">
        <v>1</v>
      </c>
      <c r="H37" s="130" t="s">
        <v>40</v>
      </c>
    </row>
    <row r="38" spans="1:8" x14ac:dyDescent="0.35">
      <c r="A38" s="129">
        <v>36</v>
      </c>
      <c r="B38" s="106" t="s">
        <v>454</v>
      </c>
      <c r="C38" s="106" t="s">
        <v>21</v>
      </c>
      <c r="D38" s="14" t="s">
        <v>370</v>
      </c>
      <c r="E38" s="106" t="s">
        <v>32</v>
      </c>
      <c r="F38" s="106" t="s">
        <v>33</v>
      </c>
      <c r="G38" s="107">
        <v>1</v>
      </c>
      <c r="H38" s="106" t="s">
        <v>25</v>
      </c>
    </row>
  </sheetData>
  <mergeCells count="1">
    <mergeCell ref="A20:A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0DE06D2E6EB4FBE30DE8B3D01B7AC" ma:contentTypeVersion="12" ma:contentTypeDescription="Crear nuevo documento." ma:contentTypeScope="" ma:versionID="ea8ea50e952da898bf5f7d1c1a5f3b2f">
  <xsd:schema xmlns:xsd="http://www.w3.org/2001/XMLSchema" xmlns:xs="http://www.w3.org/2001/XMLSchema" xmlns:p="http://schemas.microsoft.com/office/2006/metadata/properties" xmlns:ns2="e7f8c098-243e-4e48-b454-4666030501ed" xmlns:ns3="9659c06f-c4d9-4e0b-83da-6242dbaf5cf8" targetNamespace="http://schemas.microsoft.com/office/2006/metadata/properties" ma:root="true" ma:fieldsID="97cebd50c9cc28f0369c0dc4747e4b53" ns2:_="" ns3:_="">
    <xsd:import namespace="e7f8c098-243e-4e48-b454-4666030501ed"/>
    <xsd:import namespace="9659c06f-c4d9-4e0b-83da-6242dbaf5c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8c098-243e-4e48-b454-466603050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59c06f-c4d9-4e0b-83da-6242dbaf5cf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601db0-19ef-484f-9c03-f134738eaada}" ma:internalName="TaxCatchAll" ma:showField="CatchAllData" ma:web="9659c06f-c4d9-4e0b-83da-6242dbaf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59c06f-c4d9-4e0b-83da-6242dbaf5cf8" xsi:nil="true"/>
    <lcf76f155ced4ddcb4097134ff3c332f xmlns="e7f8c098-243e-4e48-b454-4666030501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DB3A-7892-4A82-98EA-3C2164919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8c098-243e-4e48-b454-4666030501ed"/>
    <ds:schemaRef ds:uri="9659c06f-c4d9-4e0b-83da-6242dbaf5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788DD-081D-40BC-93A6-6DB978517740}">
  <ds:schemaRefs>
    <ds:schemaRef ds:uri="http://schemas.microsoft.com/office/2006/metadata/properties"/>
    <ds:schemaRef ds:uri="http://schemas.microsoft.com/office/infopath/2007/PartnerControls"/>
    <ds:schemaRef ds:uri="9659c06f-c4d9-4e0b-83da-6242dbaf5cf8"/>
    <ds:schemaRef ds:uri="e7f8c098-243e-4e48-b454-4666030501ed"/>
  </ds:schemaRefs>
</ds:datastoreItem>
</file>

<file path=customXml/itemProps3.xml><?xml version="1.0" encoding="utf-8"?>
<ds:datastoreItem xmlns:ds="http://schemas.openxmlformats.org/officeDocument/2006/customXml" ds:itemID="{1C4FB827-6EBF-4BD3-895C-38939C63D1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PLAN DE ACCION INSTITUCIONAL</vt:lpstr>
      <vt:lpstr>Hoja1</vt:lpstr>
      <vt:lpstr>ACCESO DIRECTO</vt:lpstr>
      <vt:lpstr>DIRECCION</vt:lpstr>
      <vt:lpstr>SUBDIRECCION DSCD</vt:lpstr>
      <vt:lpstr>SUBDIRECCION JURIDICA</vt:lpstr>
      <vt:lpstr>SUBDIRECCION ADMIN FINANCIERA</vt:lpstr>
      <vt:lpstr>SUBDIRECCION SOLUCIONES Y SER</vt:lpstr>
      <vt:lpstr>Inf Ind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pinzon amezquita</dc:creator>
  <cp:keywords/>
  <dc:description/>
  <cp:lastModifiedBy>Claudia Patricia Castaño Serrato</cp:lastModifiedBy>
  <cp:revision/>
  <dcterms:created xsi:type="dcterms:W3CDTF">2022-02-09T22:47:41Z</dcterms:created>
  <dcterms:modified xsi:type="dcterms:W3CDTF">2026-01-29T23:28:00Z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0x0101007550DE06D2E6EB4FBE30DE8B3D01B7AC</vt:lpwstr>
  </property>
  <property fmtid="{D5CDD505-2E9C-101B-9397-08002B2CF9AE}" pid="3" name="MediaServiceImageTags">
    <vt:lpwstr/>
  </property>
</Properties>
</file>