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365and-my.sharepoint.com/personal/william_pinzon_and_gov_co/Documents/AND/PES/"/>
    </mc:Choice>
  </mc:AlternateContent>
  <xr:revisionPtr revIDLastSave="0" documentId="8_{98635CFA-EEE3-4D16-8994-0F8142056BC5}" xr6:coauthVersionLast="47" xr6:coauthVersionMax="47" xr10:uidLastSave="{00000000-0000-0000-0000-000000000000}"/>
  <bookViews>
    <workbookView xWindow="-108" yWindow="-108" windowWidth="23256" windowHeight="12456" activeTab="1" xr2:uid="{8445B487-3366-4345-9F97-6AD5CCF11CB2}"/>
  </bookViews>
  <sheets>
    <sheet name="Conv (2)" sheetId="1" r:id="rId1"/>
    <sheet name="PES MARZO 2023 " sheetId="2" r:id="rId2"/>
  </sheets>
  <externalReferences>
    <externalReference r:id="rId3"/>
    <externalReference r:id="rId4"/>
  </externalReferences>
  <definedNames>
    <definedName name="_xlnm._FilterDatabase" localSheetId="1" hidden="1">'PES MARZO 2023 '!$A$8:$AD$83</definedName>
    <definedName name="_xlnm.Print_Area" localSheetId="1">'PES MARZO 2023 '!$A$1:$AD$83</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[1]Hoja1!$D$7:$D$9</definedName>
    <definedName name="_xlnm.Print_Titles" localSheetId="1">'PES MARZO 2023 '!$1:$8</definedName>
    <definedName name="xxxxxxx" localSheetId="0">#REF!</definedName>
    <definedName name="xxxxxxx" localSheetId="1">#REF!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2" l="1"/>
  <c r="AB9" i="2"/>
  <c r="AC9" i="2"/>
  <c r="AB10" i="2"/>
  <c r="AC10" i="2"/>
  <c r="AC11" i="2"/>
  <c r="K12" i="2"/>
  <c r="AB12" i="2"/>
  <c r="AC12" i="2"/>
  <c r="AB13" i="2"/>
  <c r="AC13" i="2"/>
  <c r="K14" i="2"/>
  <c r="AC14" i="2"/>
  <c r="K15" i="2"/>
  <c r="AB15" i="2"/>
  <c r="AC15" i="2"/>
  <c r="AC16" i="2"/>
  <c r="K17" i="2"/>
  <c r="AC17" i="2"/>
  <c r="AB18" i="2"/>
  <c r="AC18" i="2"/>
  <c r="AB19" i="2"/>
  <c r="AC19" i="2"/>
  <c r="AB20" i="2"/>
  <c r="AC20" i="2"/>
  <c r="AB21" i="2"/>
  <c r="AC21" i="2"/>
  <c r="AB22" i="2"/>
  <c r="AC22" i="2"/>
  <c r="AB23" i="2"/>
  <c r="AC23" i="2"/>
  <c r="AB24" i="2"/>
  <c r="AC24" i="2"/>
  <c r="AB25" i="2"/>
  <c r="AC25" i="2"/>
  <c r="AB26" i="2"/>
  <c r="AC26" i="2"/>
  <c r="AB27" i="2"/>
  <c r="AC27" i="2"/>
  <c r="AB28" i="2"/>
  <c r="AC28" i="2"/>
  <c r="AB29" i="2"/>
  <c r="AC29" i="2"/>
  <c r="AB30" i="2"/>
  <c r="AC30" i="2"/>
  <c r="AB31" i="2"/>
  <c r="AC31" i="2"/>
  <c r="AB32" i="2"/>
  <c r="AC32" i="2"/>
  <c r="AB33" i="2"/>
  <c r="AC33" i="2"/>
  <c r="AB34" i="2"/>
  <c r="AC34" i="2"/>
  <c r="AB35" i="2"/>
  <c r="AC35" i="2"/>
  <c r="AB36" i="2"/>
  <c r="AC36" i="2"/>
  <c r="AB37" i="2"/>
  <c r="AC37" i="2"/>
  <c r="AB38" i="2"/>
  <c r="AC38" i="2"/>
  <c r="K39" i="2"/>
  <c r="AB39" i="2"/>
  <c r="AC39" i="2"/>
  <c r="K40" i="2"/>
  <c r="AB40" i="2"/>
  <c r="AC40" i="2"/>
  <c r="AB41" i="2"/>
  <c r="AC41" i="2"/>
  <c r="K42" i="2"/>
  <c r="AB42" i="2"/>
  <c r="AC42" i="2"/>
  <c r="AB43" i="2"/>
  <c r="AC43" i="2"/>
  <c r="AB44" i="2"/>
  <c r="AC44" i="2"/>
  <c r="K45" i="2"/>
  <c r="AB45" i="2"/>
  <c r="AC45" i="2"/>
  <c r="AB46" i="2"/>
  <c r="AC46" i="2"/>
  <c r="AB47" i="2"/>
  <c r="AC47" i="2"/>
  <c r="AB48" i="2"/>
  <c r="AC48" i="2"/>
  <c r="AB49" i="2"/>
  <c r="AC49" i="2"/>
  <c r="AB50" i="2"/>
  <c r="AC50" i="2"/>
  <c r="AB51" i="2"/>
  <c r="AC51" i="2"/>
  <c r="K52" i="2"/>
  <c r="AB52" i="2"/>
  <c r="AC52" i="2"/>
  <c r="AB53" i="2"/>
  <c r="AC53" i="2"/>
  <c r="AB54" i="2"/>
  <c r="AC54" i="2"/>
  <c r="K55" i="2"/>
  <c r="AB55" i="2"/>
  <c r="AC55" i="2"/>
  <c r="AB56" i="2"/>
  <c r="AC56" i="2"/>
  <c r="AB57" i="2"/>
  <c r="AC57" i="2"/>
  <c r="K58" i="2"/>
  <c r="AB58" i="2"/>
  <c r="AC58" i="2"/>
  <c r="K59" i="2"/>
  <c r="AB59" i="2"/>
  <c r="AC59" i="2"/>
  <c r="AB60" i="2"/>
  <c r="AC60" i="2"/>
  <c r="AB61" i="2"/>
  <c r="AC61" i="2"/>
  <c r="K62" i="2"/>
  <c r="AB62" i="2"/>
  <c r="AC62" i="2"/>
  <c r="K63" i="2"/>
  <c r="AB63" i="2"/>
  <c r="AC63" i="2"/>
  <c r="K64" i="2"/>
  <c r="AB64" i="2"/>
  <c r="AC64" i="2"/>
  <c r="K65" i="2"/>
  <c r="AB65" i="2"/>
  <c r="AC65" i="2"/>
  <c r="AB66" i="2"/>
  <c r="AC66" i="2"/>
  <c r="AB67" i="2"/>
  <c r="AC67" i="2"/>
  <c r="AB68" i="2"/>
  <c r="AC68" i="2"/>
  <c r="AB69" i="2"/>
  <c r="AC69" i="2"/>
  <c r="AB70" i="2"/>
  <c r="AC70" i="2"/>
  <c r="AB71" i="2"/>
  <c r="AC71" i="2"/>
  <c r="AB72" i="2"/>
  <c r="AC72" i="2"/>
  <c r="AB73" i="2"/>
  <c r="AC73" i="2"/>
  <c r="AB74" i="2"/>
  <c r="AC74" i="2"/>
  <c r="AB75" i="2"/>
  <c r="AC75" i="2"/>
  <c r="AB76" i="2"/>
  <c r="AC76" i="2"/>
  <c r="AB77" i="2"/>
  <c r="AC77" i="2"/>
  <c r="K78" i="2"/>
  <c r="AB78" i="2"/>
  <c r="AC78" i="2"/>
  <c r="AB79" i="2"/>
  <c r="AC79" i="2"/>
  <c r="AB80" i="2"/>
  <c r="AC80" i="2"/>
  <c r="AB81" i="2"/>
  <c r="AC81" i="2"/>
  <c r="AB82" i="2"/>
  <c r="AC82" i="2"/>
  <c r="L83" i="2"/>
  <c r="M83" i="2"/>
  <c r="N83" i="2"/>
</calcChain>
</file>

<file path=xl/sharedStrings.xml><?xml version="1.0" encoding="utf-8"?>
<sst xmlns="http://schemas.openxmlformats.org/spreadsheetml/2006/main" count="538" uniqueCount="296">
  <si>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	Desarrollar la sociedad del conocimiento y la tecnología
•	Un Ecosistema Seguro
•	Prevención
•	Fortalecimiento de la Industria
•	Desarrollo contenido audiovisual multiplataforma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Líneas Estratégicas:
1.- Conectividad: Saldar la brecha de conectividad en Colombia con estrategias nacionales y regionales, a través de proyectos sostenibles y la focalización de recursos, implementando soluciones técnicas más apropiada a las características del territorio colombiano, con enfoque diferencial y dando prioridad a poblaciones vulnerables, que permitan generar oportunidades, riqueza, igualdad y productividad. 
2.- Sociedad del conocimiento:Implementar una estrategia integral para democratizar las TIC y desarrollar la sociedad del conocimiento y la tecnología en el país, promoviendo el acceso a nuevas fuentes de conocimiento, alfabetización y apropiación digital, que permita el desenvolvimiento en una sociedad altamente tecnológica como generadora de oportunidades y bienestar, con enfoque diferencial en un entorno digital seguro a través de un estado eficiente. 
3.- Ecosistema seguro: Promover un ecosistema seguro en el país a través del uso responsable de las TIC y la seguridad digital, que permitan generar cultura y apropiación de hábitos de uso seguro de tecnologías digitales, brindando un enfoque de salud mental y emocional. 
4.- Prevención:Promover un ecosistema seguro en el país a través del uso responsable de las TIC y la seguridad digital, que permitan generar cultura y apropiación de hábitos de uso seguro de tecnologías digitales, brindando un enfoque de salud mental y emocional. 
5.- Fortalecimiento de la industria: Fortalecer el Sector TIC y la industria digital (contenidos, aplicaciones, emprendimiento, innovación, televisión, radio, sector postal, sector de telecomunicaciones, software, entre otros) con el fin de generar oportunidades, riqueza e igualdad, como herramientas para la dinamizar la economía en las regiones y la potencialización de la economía popular que permitan el desarrollo, la productividad y la transformación del país.
6.- Contenido audiovisual: Fortalecer la generación de contenidos con enfoque diferencial y para audiencia segmentada, que permitan acercarnos a los territorios, lograr mayor presencia en las regiones y reconocimiento internacional. 
Dimensión MIG: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</si>
  <si>
    <t>Radio Televisión de Colombia</t>
  </si>
  <si>
    <t>Número de contenidos en plataforma RTVCPlay en funcionamiento</t>
  </si>
  <si>
    <t>acumulado</t>
  </si>
  <si>
    <t>Contenidos en plataforma RTVCPlay en funcionamiento</t>
  </si>
  <si>
    <t>No aplica</t>
  </si>
  <si>
    <t>N/A</t>
  </si>
  <si>
    <t>01. Planeación Institucional.</t>
  </si>
  <si>
    <t>Aumentar la producción y difusión de contenidos digitales y/o convergentes en la televisión y la radio pública nacional</t>
  </si>
  <si>
    <t>Contenidos digitales y/o convergentes en la plataforma RTVCPlay</t>
  </si>
  <si>
    <t>1.6 Desarrollo Contenido Audiovisual Multiplataforma</t>
  </si>
  <si>
    <t>Cat: Fortalecimiento institucional como motor de cambio para recuperar la confianza de la ciudadanía y para el fortalecimiento del vínculo Estado Ciudadanía
Comp: Gobierno digital para la gente</t>
  </si>
  <si>
    <t>Convergencia Regional</t>
  </si>
  <si>
    <t>Número de productos digitales desarrollados</t>
  </si>
  <si>
    <t>Productos digitales desarrollados</t>
  </si>
  <si>
    <t>Aumentar la capacidad en la prestación del servicio público de televisión.</t>
  </si>
  <si>
    <t>Apoyo a operadores públicos del servicio de televisión a nivel nacional-RTVC</t>
  </si>
  <si>
    <t>GIT Medios Publicos</t>
  </si>
  <si>
    <t>Contenidos convergentes producidos y coproducidos</t>
  </si>
  <si>
    <t>Acumulado</t>
  </si>
  <si>
    <t>Servicio de producción y/o coproducción de contenidos convergentes</t>
  </si>
  <si>
    <t>Capacitaciones en temas relacionados con el modelo de convergencia de la televisión pública</t>
  </si>
  <si>
    <t>Servicio de educación informal en temas relacionados con el modelo de convergencia de la televisión pública</t>
  </si>
  <si>
    <t xml:space="preserve"> Estudios e informes de medición de audiencias e impacto de contenidos</t>
  </si>
  <si>
    <t>Servicio de medición de audiencias e impacto de los contenidos</t>
  </si>
  <si>
    <t>Fortalecimiento del modelo convergente de la televisión pública regional y nacional.</t>
  </si>
  <si>
    <t>Fortalecimiento de la Industria TIC</t>
  </si>
  <si>
    <t>Industria, Innovación e Infraestructura</t>
  </si>
  <si>
    <t>Implementar  contenidos multiplataforma que fortalezcan la TV pública a través del conocimiento del entorno y análisis de las audiencias</t>
  </si>
  <si>
    <t>Fortalecimiento del Modelo Convergente de la Televisión Pública Regional y Nacional.</t>
  </si>
  <si>
    <t>1. Enfoque Estratégico</t>
  </si>
  <si>
    <t>Catalizador:  Superación de privaciones como fundamento de la dignidad
humana y condiciones básicas para el bienestar</t>
  </si>
  <si>
    <t>Seguridad Humana y Justicia Social</t>
  </si>
  <si>
    <t>Número de rutas nacionales intervenidas</t>
  </si>
  <si>
    <t>flujo</t>
  </si>
  <si>
    <t>Implementación de modelo de transporte propio</t>
  </si>
  <si>
    <t>Cumplimiento al plan de trabajo definido por vigencia</t>
  </si>
  <si>
    <t>Ejecución del proyecto CO de Gestión Documental Bogotá</t>
  </si>
  <si>
    <t>Estrategia Comercial como proveedor servicios de internet.</t>
  </si>
  <si>
    <t>Desarrollo del OPO como proveedor servicios de internet.</t>
  </si>
  <si>
    <t>Número de oficinas donde prestamos el servicio</t>
  </si>
  <si>
    <t>Potencializar los servicios postales de pago del OPO</t>
  </si>
  <si>
    <t>Estrategia jurídica y operativa</t>
  </si>
  <si>
    <t xml:space="preserve">Servicios Postales Nacionales </t>
  </si>
  <si>
    <t>Mayor penetración en el sector gobierno</t>
  </si>
  <si>
    <t>No relacionan</t>
  </si>
  <si>
    <t xml:space="preserve">Desarrollar estrategias que fortalezcan al Operador Postal como prestador de servicios que aporten al desarrollo del sector. </t>
  </si>
  <si>
    <t>Fortalecimiento del Operador Postal Oficial</t>
  </si>
  <si>
    <t xml:space="preserve">1.5 Fortalecimiento de la Industria </t>
  </si>
  <si>
    <t>Número de emisoras de FM implementadas de interés público clase "C" en las zonas más afectadas por el conflicto, en cumplimiento del PMI</t>
  </si>
  <si>
    <t>Emisoras de FM, de interés público clase "C" en las zonas más afectadas por el conflicto, a partir de la definición de los puntos geográficos</t>
  </si>
  <si>
    <t>Número de contenidos digitales generados</t>
  </si>
  <si>
    <t>Contenidos digitales generados</t>
  </si>
  <si>
    <t>Nuevos contenidos de radio producidos y emitidos</t>
  </si>
  <si>
    <t>Contenidos para las plataformas de emisoras nacionales descentralizadas</t>
  </si>
  <si>
    <t>9.c. Aumentar de forma significativa el acceso a la tecnología de la información y las comunicaciones y esforzarse por facilitar el acceso universal y asequible a Internet en los países menos adelantados a más tardar en 2020 (MinTIC-Líder)</t>
  </si>
  <si>
    <t>Horas de contenidos al aire y especiales, nacionales y descentralizados generados</t>
  </si>
  <si>
    <t>Industria, innovación e infraestructura</t>
  </si>
  <si>
    <t>Fortalecer las plataformas de las emisoras de la radio pública nacional a través de la realización de contenidos con valor público que generen identidad y auto representación</t>
  </si>
  <si>
    <t>Fortalecimiento de la programación de la radio pública</t>
  </si>
  <si>
    <t>Número de unidades funcionales de televisión fortalecidas mediante la reposición e implementación de equipos y sistemas de televisión</t>
  </si>
  <si>
    <t>Unidades funcionales de televisión fortalecidas</t>
  </si>
  <si>
    <t>Número de contenidos audiovisuales producidos, transmitidos y/o emitidos a través de las pantallas de la televisión pública nacional</t>
  </si>
  <si>
    <t>Contenidos audiovisuales</t>
  </si>
  <si>
    <t>Aumentar la oferta de contenidos audiovisuales con valor público que respondan a la identidad, necesidades y preferencias de los colombianos</t>
  </si>
  <si>
    <t>Fortalecimiento de los contenidos audiovisuales de la televisión pública.</t>
  </si>
  <si>
    <t>Dirección de Economia Digital</t>
  </si>
  <si>
    <t>Número de empresas de la Industria Digital fortalecidas para impulsar la transformación productiva del país.</t>
  </si>
  <si>
    <t>Programas de acompañamiento, asistencia técnica y financiación para la Industria Digital</t>
  </si>
  <si>
    <t>Número de ciudadanos con herramientas para el emprendimiento digital</t>
  </si>
  <si>
    <t>Programas de capacitación para el desarrollo de habilidades en la generación de negocios digitales </t>
  </si>
  <si>
    <t>Fortalecimiento de la Industria TI Nacional
FORTALECIMIENTO A LA TRANSFORMACION DIGITAL DE LAS EMPRESAS A NIVEL NACIONAL</t>
  </si>
  <si>
    <t>Investigación, Desarrollo e Innovación en TIC</t>
  </si>
  <si>
    <t>8.2  Lograr niveles más elevados de productividad económica mediante la diversificación, la modernización tecnológica y la innovación, entre otras cosas centrándose en los sectores con gran valor añadido y un uso intensivo de la mano de obra</t>
  </si>
  <si>
    <t xml:space="preserve">18. Seguimiento y evaluación del desempeño institucional </t>
  </si>
  <si>
    <t>Fortalecer la Industria Digital Nacional durante el cuatrienio, para que responda a las demandas de adopción de tecnologías digitales por parte de los sectores productivos consolidando a Colombia como un país desarrollador de productos y servicios digitales.</t>
  </si>
  <si>
    <t>Fortalecimiento de la Industria TI para la transformación productiva</t>
  </si>
  <si>
    <t>Cat: Economia productiva a traves de la reindustrializacion y bioeconomia
Comp: Impulso a la industria de las tecnologías de la información (TI)</t>
  </si>
  <si>
    <t xml:space="preserve"> transformación productiva, Internacionalización, acción climática</t>
  </si>
  <si>
    <t>GIT Apelaciones</t>
  </si>
  <si>
    <t>Porcentaje de resoluciones expedidas que resuelven los recursos de apelación en los términos de ley</t>
  </si>
  <si>
    <t>stock</t>
  </si>
  <si>
    <t>Resoluciones que resuelven los recursos de apelación</t>
  </si>
  <si>
    <t>Fortalecimiento y modernización del modelo de Inspección, Vigilancia y Control del sector TIC. Nacional</t>
  </si>
  <si>
    <t xml:space="preserve">Resolver los recursos de apelación presentados por los vigilados. </t>
  </si>
  <si>
    <t>Control integral de las decisiones en segunda instancia en los servicios de comunicaciones (Móvil/ no móvil), postal, radiodifusión sonora y televisión</t>
  </si>
  <si>
    <t>Catalizador:  Superación de privaciones como fundamento de la dignidad
humana y condiciones básicas para el bienestar
Comp: Estrategia de apropiación digital</t>
  </si>
  <si>
    <t xml:space="preserve"> Operadores de televisión pública financiados</t>
  </si>
  <si>
    <t>Servicio de apoyo financiero a operadores de televisión pública</t>
  </si>
  <si>
    <t>Apoyo a operadores públicos del servicio de televisión nacional</t>
  </si>
  <si>
    <t xml:space="preserve">Fortalecer a los operadores públicos en las condiciones técnicas y operativas de la prestación del servicio de televisión </t>
  </si>
  <si>
    <t xml:space="preserve">Nuevas estaciones de radio pública nacional Instaladas </t>
  </si>
  <si>
    <t xml:space="preserve">Estaciones y estudios de radiodifusión sonora en funcionamiento	</t>
  </si>
  <si>
    <t>Extensión, descentralización y cobertura de la Radio Pública Nacional</t>
  </si>
  <si>
    <t>Gestión de la Industria de Comunicaciones</t>
  </si>
  <si>
    <t>9.c. Aumentar de forma significativa el acceso a la tecnología de la información y las comunicaciones y esforzarse por facilitar el acceso universal y asequible a Internet en los países menos adelantados a más tardar en 2020 (Mintic-Líder).</t>
  </si>
  <si>
    <t>Fortalecer la radio pública, a través del despliegue de nueva infraestructura de estaciones y estudios de la red de la radio pública nacional operada por Radio Televisión Nacional de Colombia - RTVC</t>
  </si>
  <si>
    <t>Fortalecimiento de la radio pública nacional</t>
  </si>
  <si>
    <t xml:space="preserve">Líneas de acción implementadas </t>
  </si>
  <si>
    <t xml:space="preserve">Plan de Modernización del sector postal 2020-2024 </t>
  </si>
  <si>
    <t>Procesos de asignación de espectro aperturados</t>
  </si>
  <si>
    <t xml:space="preserve">Oferta de espectro </t>
  </si>
  <si>
    <t>Proyectos de actualización normativa elaborados</t>
  </si>
  <si>
    <t xml:space="preserve">Direcciónde Industria de Comunicaciones </t>
  </si>
  <si>
    <t>Actualización normativa del sector TIC y sector Postal</t>
  </si>
  <si>
    <t>Generación de Políticas y estrategias dirigidas a mejorar la competitividad de la industria de comunicaciones</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</si>
  <si>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</si>
  <si>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Fortalecimiento del sector TIC y Postal</t>
  </si>
  <si>
    <t>Cat: Democratización de las TIC para desarrollar una sociedad del conocimiento y la tecnología</t>
  </si>
  <si>
    <t xml:space="preserve">2.3 Dirección de Vigilancia, Inspección y Control </t>
  </si>
  <si>
    <t>Informe de vigilancia y control generado</t>
  </si>
  <si>
    <t>Servicio de vigilancia y control de telecomunicaciones y servicios postales</t>
  </si>
  <si>
    <t>Vigilancia, Inspección y Control</t>
  </si>
  <si>
    <t>Realizar las acciones de promoción y prevención para fortalecer el cumplimiento de las obligaciones  de los operadores de telecomunicaciones y servicios postales</t>
  </si>
  <si>
    <t>Acercamiento al usuario y mitigación de incumplimientos de las empresas del sector</t>
  </si>
  <si>
    <t>1.4 Prevención</t>
  </si>
  <si>
    <t>GIT COLCERT</t>
  </si>
  <si>
    <t>Documentos desarrollados como habilitadores en la implementación de la Política de Seguridad Digital</t>
  </si>
  <si>
    <t>Documentos de evaluación</t>
  </si>
  <si>
    <t xml:space="preserve">Acuerdos suscritos para apoyar en la preparación, prevención y respuesta efectiva ante incidentes de Seguridad Digital </t>
  </si>
  <si>
    <t>Documentos metodológicos</t>
  </si>
  <si>
    <t>Personas capacitadas para en Gestión TI y en Seguridad y Privacidad de la Información</t>
  </si>
  <si>
    <t>Servicio de educación informal en Gestión TI y en Seguridad y Privacidad de la Información</t>
  </si>
  <si>
    <t>Fortalecimiento de las capacidades de prevención, detección y recuperación de incidentes de seguridad digital de los ciudadanos, del sector publico y del sector privado. Nacional</t>
  </si>
  <si>
    <t>Acceso uso y apropiación de las TC</t>
  </si>
  <si>
    <t xml:space="preserve">Industria innovación e infraestructura </t>
  </si>
  <si>
    <t>Apoyar en la implementación del marco de gobernanza en materia de seguridad digital en Colombia</t>
  </si>
  <si>
    <t xml:space="preserve">Cultura de seguridad digital para prevención y preparación  del estado colombiano </t>
  </si>
  <si>
    <t>1.3 Un Ecosistema Seguro</t>
  </si>
  <si>
    <t>Catalizador:  Superación de privaciones como fundamento de la dignidad
humana y condiciones básicas para el bienestar
Comp: Estrategia de apropiación digital para la vida</t>
  </si>
  <si>
    <t>Análisis de vulnerabilidades realizados en entidades del Estado</t>
  </si>
  <si>
    <t>Servicio de análisis de vulnerabilidades de seguridad digital</t>
  </si>
  <si>
    <t>Número de plataformas o sistemas de información disponibles para la seguridad digital del Estado</t>
  </si>
  <si>
    <t>Servicio de información implementado</t>
  </si>
  <si>
    <t>Cantidad de incidentes de Seguridad digital detectados en las plataformas de monitoreo o reportados a través de los canales de atención del ColCERT</t>
  </si>
  <si>
    <t>Servicio de atención a incidentes de seguridad digital</t>
  </si>
  <si>
    <t xml:space="preserve">Incrementar el conocimiento en materia de gestión de incidentes de seguridad digital en el país. </t>
  </si>
  <si>
    <t>Capacidades para la resiliencia en seguridad digital</t>
  </si>
  <si>
    <t>Corporación Agencia Nacional Digital</t>
  </si>
  <si>
    <t>Herramientas tecnológicas de Gobierno digital implementadas*</t>
  </si>
  <si>
    <t>Servicios de Información para la
implementación de la Estrategia
de Gobierno digital</t>
  </si>
  <si>
    <t>Conformar una red de alianzas que permita fortalecer la generación de productos y servicios de la AND*</t>
  </si>
  <si>
    <t>Productos Digitales Desarrollados</t>
  </si>
  <si>
    <t>Desarrollos Digitales</t>
  </si>
  <si>
    <t>Modelo operativo-financiero para lograr la autosostenibilidad de la operación de los SCD base implementado*</t>
  </si>
  <si>
    <t>Entidades asistidas técnicamente*</t>
  </si>
  <si>
    <t>Infraestructura de interoperabilidad, autenticación digital y carpeta ciudadana digital en operación*</t>
  </si>
  <si>
    <t>Servicio de asistencia técnica
para la implementación de la
Estrategia de Gobierno digital</t>
  </si>
  <si>
    <t xml:space="preserve">Contribución al aumento de la vinculación de entidades públicas al ecosistema de información pública digital </t>
  </si>
  <si>
    <t xml:space="preserve"> Aumentar la vinculación 
de las entidades públicas al ecosistema de información pública digital</t>
  </si>
  <si>
    <t>Contribución a la consolidación digital del estado a través del aumento de las entidades vinculadas al ecosistema de información pública digital</t>
  </si>
  <si>
    <t>1.2 Desarrollar la sociedad del Conocimiento y la Tecnología</t>
  </si>
  <si>
    <t>Cat: Desarrollar la sociedad del conocimiento y la tecnología
Comp: Gobierno Digital para la gente</t>
  </si>
  <si>
    <t>Dirección de Apropiación</t>
  </si>
  <si>
    <t>Personas sensibilizadas en el Uso Seguro y Responsable de las TIC</t>
  </si>
  <si>
    <t>Personas sensibilizadas</t>
  </si>
  <si>
    <t>Servicio de asistencia, capacitación y apoyo para el uso y apropiación de las TIC, con enfoque diferencial y en beneficio de la comunidad para participar en la
economía digital nacional</t>
  </si>
  <si>
    <t>Uso y Apropiación de las TIC</t>
  </si>
  <si>
    <t>1, 2, 3 X TIC, desde un enfoque de salud mental, brinda herramientas para promover el uso seguro y responsable de las TIC y para prevenir los riesgos y delitos en Internet.</t>
  </si>
  <si>
    <t>Internet Seguro y Responsable</t>
  </si>
  <si>
    <t>Empresas y/o empresarios que adoptan tecnologías para la transformación digital.</t>
  </si>
  <si>
    <t>Programa para la generación de habilidades digitales que promuevan la transformación</t>
  </si>
  <si>
    <t>Número de adultos formados en habilidades digitales</t>
  </si>
  <si>
    <t>Programa Sociedad digital</t>
  </si>
  <si>
    <t>Número de niños, niñas y adolescentes formados en TI</t>
  </si>
  <si>
    <t>Programa Generación TIC</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</si>
  <si>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</si>
  <si>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Aportar a la democratización de las TIC para desarrollar una sociedad del conocimiento y la tecnología durante el cuatrienio, a través de la  transformación digital y la formación de colombianos en habilidades TI para lograr el cambio que el país necesita.</t>
  </si>
  <si>
    <t xml:space="preserve">Desarrollo de habilidades digitales para la vida </t>
  </si>
  <si>
    <t xml:space="preserve">Seguridad Humana y justicia social </t>
  </si>
  <si>
    <t>Dirección Gobierno Digital</t>
  </si>
  <si>
    <t xml:space="preserve">Transformación Digital de las Entidades Públicas del Orden Territorial medido en la variación porcentual del Indice de Gobierno Digital </t>
  </si>
  <si>
    <t>Por definir</t>
  </si>
  <si>
    <t>Entidades Publicas del orden territorial transformadas digitalmente</t>
  </si>
  <si>
    <t>Transformación Digital de las Entidades Públicas del Orden Nacional medido en la variación porcentual del Indice de Gobierno Digital</t>
  </si>
  <si>
    <t>Entidades Publicas del orden nacional transformadas digitalmente</t>
  </si>
  <si>
    <t>Aprovechamiento y uso de las tecnologías de la información y las comunicaciones en el sector público</t>
  </si>
  <si>
    <t xml:space="preserve">Uso y Apropiación de las TIC
</t>
  </si>
  <si>
    <t>ODS 17. Alianzas para lograr los objetivos</t>
  </si>
  <si>
    <t>Incrementar el nivel de Transformación Digital del Estado a través de planes, programas y proyectos que impulsen la Política de Gobierno Digital</t>
  </si>
  <si>
    <t xml:space="preserve">Transformación Digital para la Productividad del Estado a través de la Política de Gobierno Digital
</t>
  </si>
  <si>
    <t>Cat:Fortalecimiento institucional como motor de cambio para 
recuperar la confianza de la ciudadanía y para el fortalecimiento 
del vínculo Estado-Ciudadanía.
Comp: Gobierno digital para la gente.</t>
  </si>
  <si>
    <t>Formaciones en habilidades digitales</t>
  </si>
  <si>
    <t>Formaciones</t>
  </si>
  <si>
    <t>10. Reducción de las desigualdades</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</si>
  <si>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</si>
  <si>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Apropiación TIC para el Cambio</t>
  </si>
  <si>
    <t>Computadores para Educar</t>
  </si>
  <si>
    <t>Eventos De Difusión Realizados</t>
  </si>
  <si>
    <t>Personas de la comunidad capacitadas en la correcta disposición de residuos de aparatos eléctricos y electrónicos</t>
  </si>
  <si>
    <t>Kits para procesos de aprendizaje elaborados con residuos eléctricos y electrónicos</t>
  </si>
  <si>
    <t>Residuos electrónicos dispuestos correctamente. (Demanufactura)</t>
  </si>
  <si>
    <t>Equipos obsoletos retomados</t>
  </si>
  <si>
    <t>Servicio de recolección y gestión de residuos electrónicos</t>
  </si>
  <si>
    <t>Personas capacitadas en temas TIC</t>
  </si>
  <si>
    <t>Estudiantes acompañados en procesos de educativos con tecnologías digitales.</t>
  </si>
  <si>
    <t xml:space="preserve">Eventos de socialización de experiencias exitosas en el uso práctico de las tecnologías de la información en la educación. </t>
  </si>
  <si>
    <t>capacidad</t>
  </si>
  <si>
    <t xml:space="preserve">Docentes acompañados en procesos de educativos con tecnologías digitales </t>
  </si>
  <si>
    <t xml:space="preserve">Docentes formados en uso pedagógico de tecnologías de la información y las comunicaciones. </t>
  </si>
  <si>
    <t>Servicio de educación para el trabajo en temas de uso pedagógico de tecnologías de la información y las comunicaciones</t>
  </si>
  <si>
    <t>Sedes educativas oficiales con acceso a terminales de cómputo y contenidos digitales</t>
  </si>
  <si>
    <t>Requerimientos técnicos atendidos</t>
  </si>
  <si>
    <t>Estudiantes de sedes educativas oficiales beneficiados con el servicio de apoyo en tecnologías de la información y las comunicaciones para la educación</t>
  </si>
  <si>
    <t xml:space="preserve">Servicio de apoyo en tecnologías de la información y las comunicaciones para la educación básica, primaria y secundaria </t>
  </si>
  <si>
    <t>Terminales de cómputo con contenidos digitales entregadas a sedes educativas para uso de docentes</t>
  </si>
  <si>
    <t>Terminales de cómputo con contenidos digitales entregadas</t>
  </si>
  <si>
    <t>Relación de estudiantes por terminal de cómputo en sedes educativas oficiales</t>
  </si>
  <si>
    <t>Incremento en la  dotación de terminales de cómputo y capacitación de docentes en sedes educativas oficiales a nivel nacional </t>
  </si>
  <si>
    <t xml:space="preserve">Incremento en la  dotación de terminales de cómputo y capacitación de docentes en sedes educativas oficiales a nivel nacional </t>
  </si>
  <si>
    <t>Facilitar el acceso y uso de las tecnologías de la información y las comunicaciones en todo el territorio nacional – Computadores para Educar (1de 3)</t>
  </si>
  <si>
    <t>1.1 Conectividad</t>
  </si>
  <si>
    <t>Agencia Nacional del Espectro</t>
  </si>
  <si>
    <t>Porcentaje de ejecución del del Plan de Gestión del Conocimiento del Espectro</t>
  </si>
  <si>
    <t>Informe de ejecución del Plan de Gestión del Conocimiento del Espectro</t>
  </si>
  <si>
    <t>Porcentaje de ejecución del Plan de Monitoreo de Espectro</t>
  </si>
  <si>
    <t>Informe de ejecución del Plan de Monitoreo de Espectro</t>
  </si>
  <si>
    <t>Número de documentos con propuestas para definición de posiciones de Colombia</t>
  </si>
  <si>
    <t>Documentos con propuestas para definición de posiciones de Colombia en temas de espectro</t>
  </si>
  <si>
    <t>Número de resoluciones expedidas</t>
  </si>
  <si>
    <t>Modificación de canales de los Planes Técnicos de Radiodifusión Sonora expedidos</t>
  </si>
  <si>
    <t>Porcentaje de avance del proyecto</t>
  </si>
  <si>
    <t>Informe de ejecución del Proyecto de actualización anual del Plan Maestro de Gestión de Espectro</t>
  </si>
  <si>
    <t>Fortalecimiento de la planeación, gestión, vigilancia y control del espectro radioeléctrico, acorde con la evolución tecnológica, la innovación, armonización internacional, adquisición y transferencia de conocimiento para el beneficio nacional</t>
  </si>
  <si>
    <t>*ODS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</si>
  <si>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</si>
  <si>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Gestión integral de espectro para el incremento del bienestar social</t>
  </si>
  <si>
    <t>Catalizador:  Superación de privaciones como fundamento de la dignidad
humana y condiciones básicas para el bienestar Componente: Plan Integral de Expansión de Conectividad Digital</t>
  </si>
  <si>
    <t xml:space="preserve">2.1 Dirección de Infraestructura </t>
  </si>
  <si>
    <t>Porcentaje de recursos desembolsados de acuerdo con la programación realizados</t>
  </si>
  <si>
    <t>Recursos financieros desembolsados</t>
  </si>
  <si>
    <t>Apoyo financiero para el suministro de terminales a nivel nacional</t>
  </si>
  <si>
    <t>Acceso a las TIC</t>
  </si>
  <si>
    <t>Realizar el Traslado de recursos y seguimiento a la ejecución  financiera destinada a la actividad para el desarrollo misional de Computadores para Educar CPE (Resolución de Transferencia).</t>
  </si>
  <si>
    <t>Apoyo financiero a Computadores para Educar (CPE)</t>
  </si>
  <si>
    <t xml:space="preserve">1.090 puntos de conectividad </t>
  </si>
  <si>
    <t>Zonas de acceso público a internet</t>
  </si>
  <si>
    <t>Número de Centros Digitales Instalados y en Operación</t>
  </si>
  <si>
    <t xml:space="preserve">Centros Digitales en Operación </t>
  </si>
  <si>
    <t>Implementación soluciones de acceso comunitario a las tecnologías de la información y las comunicaciones nacional</t>
  </si>
  <si>
    <t>Garantizar las condiciones para la universalización del acceso a Internet en Zonas rurales</t>
  </si>
  <si>
    <t>Implementación Soluciones de Acceso Comunitario a las Tecnologías de la Información y las Comunicaciones Nacional</t>
  </si>
  <si>
    <t>Catalizador:  Superación de privaciones como fundamento de la dignidad humana y condiciones básicas para el bienestar</t>
  </si>
  <si>
    <t>Nuevas conexiones a Internet fijo</t>
  </si>
  <si>
    <t>POR DEFINIR</t>
  </si>
  <si>
    <t>Servicio de conexiones a redes de acceso</t>
  </si>
  <si>
    <t>Desarrollo masificación acceso a internet nacional</t>
  </si>
  <si>
    <t>Contribuir al cierre de la brecha digital mediante el despliegue de accesos de última milla en condiciones asequibles</t>
  </si>
  <si>
    <t>Masificación de Accesos</t>
  </si>
  <si>
    <t xml:space="preserve">Acceso a internet en 788 nuevos municipios </t>
  </si>
  <si>
    <t>Cabeceras con redes de transporte de alta velocidad</t>
  </si>
  <si>
    <t xml:space="preserve">  Servicio de acceso y uso de Tecnologías de la Información y las Comunicaciones</t>
  </si>
  <si>
    <t>Ampliación programa de telecomunicaciones sociales nacional</t>
  </si>
  <si>
    <t>Garantizar la culminación del despliegue de la red de alta velocidad y la oferta de conectividad asociada, conforme lo previsto en el Documento CONPES 3769 de 2013.</t>
  </si>
  <si>
    <t xml:space="preserve">Ampliación Programa de Telecomunicaciones Sociales Nacional </t>
  </si>
  <si>
    <t>Sistema Actualizado</t>
  </si>
  <si>
    <t>Servicio de información actualizado</t>
  </si>
  <si>
    <t>Trámites que impactan la gestión de las actuaciones administrativas, realizados</t>
  </si>
  <si>
    <t>Verificaciones de cumplimiento a las obligaciones de los Proveedores de redes y servicios de telecomunicaciones y servicios postales, realizadas.</t>
  </si>
  <si>
    <t>Documentos de inspección y vigilancia</t>
  </si>
  <si>
    <t xml:space="preserve">Fortalecimiento y modernización del modelo de Inspección, Vigilancia y Control del sector TIC. Nacional
</t>
  </si>
  <si>
    <t xml:space="preserve">Vigilancia, Inspección, y Control </t>
  </si>
  <si>
    <t>Realizar los ejercicios de verificación de las obligaciones de los operadores de telecomunicaciones y postales bajo una supervisión inteligente basada en ciencias de datos.</t>
  </si>
  <si>
    <t>Supervisión Inteligente</t>
  </si>
  <si>
    <t>Dependencia Responsable</t>
  </si>
  <si>
    <t>Avance meta cuatrienio</t>
  </si>
  <si>
    <t>Meta Cuatrienio</t>
  </si>
  <si>
    <t>Avance 2026</t>
  </si>
  <si>
    <t>meta 2026</t>
  </si>
  <si>
    <t>Avance 2025</t>
  </si>
  <si>
    <t>Meta 2025</t>
  </si>
  <si>
    <t>Avance 2024</t>
  </si>
  <si>
    <t>Meta 2024</t>
  </si>
  <si>
    <t>Avance 2023 (MARZO)</t>
  </si>
  <si>
    <t>Meta 2023</t>
  </si>
  <si>
    <t>Línea Base</t>
  </si>
  <si>
    <t>Tipologia del indicador</t>
  </si>
  <si>
    <t>Indicador de la Iniciativa</t>
  </si>
  <si>
    <t>Producto de la Iniciativa</t>
  </si>
  <si>
    <t>Proyecto Fuente de Recursos vigencia 2023</t>
  </si>
  <si>
    <t>Apropiación 2026</t>
  </si>
  <si>
    <t>Apropiación 2025</t>
  </si>
  <si>
    <t>Apropiación 2024</t>
  </si>
  <si>
    <t>Ejecucion 2023</t>
  </si>
  <si>
    <t>Apropiación 2023</t>
  </si>
  <si>
    <t>Proceso MIG</t>
  </si>
  <si>
    <t>Objetivo de Desarrollo Sostenible (ODS)</t>
  </si>
  <si>
    <t>Política de Gestión y Desempeño Institucional</t>
  </si>
  <si>
    <t>Objetivo Iniciativa</t>
  </si>
  <si>
    <t>Iniciativa</t>
  </si>
  <si>
    <t>Línea estratégica / Dimensión MIG</t>
  </si>
  <si>
    <t>Enfonque</t>
  </si>
  <si>
    <t>Catalizadores-Componentes PND</t>
  </si>
  <si>
    <t>Bases PND
(Transformaciones)</t>
  </si>
  <si>
    <t>PLAN ESTRATÉGICO SECTORIAL_PES_ TRIMESTRE I 2023</t>
  </si>
  <si>
    <t>Aprovechamiento de la ciudad construida, participativo e incluyente, para el fortalecimiento de los vínculos intraurbanos.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</si>
</sst>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8" formatCode="&quot;$&quot;\ #,##0.00;[Red]\-&quot;$&quot;\ #,##0.00"/>
    <numFmt numFmtId="44" formatCode="_-&quot;$&quot;\ * #,##0.00_-;\-&quot;$&quot;\ * #,##0.00_-;_-&quot;$&quot;\ * &quot;-&quot;??_-;_-@_-"/>
    <numFmt numFmtId="164" formatCode="_-&quot;$&quot;* #,##0_-;\-&quot;$&quot;* #,##0_-;_-&quot;$&quot;* &quot;-&quot;_-;_-@_-"/>
    <numFmt numFmtId="165" formatCode="&quot;$&quot;#,##0"/>
    <numFmt numFmtId="166" formatCode="&quot;$&quot;\ #,##0.00"/>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12"/>
      <name val="Arial Narrow"/>
      <family val="2"/>
    </font>
    <font>
      <sz val="16"/>
      <name val="Arial Narrow"/>
      <family val="2"/>
    </font>
    <font>
      <sz val="16"/>
      <color theme="3"/>
      <name val="Arial Narrow"/>
      <family val="2"/>
    </font>
    <font>
      <sz val="16"/>
      <color rgb="FF002060"/>
      <name val="Arial Narrow"/>
      <family val="2"/>
    </font>
    <font>
      <b/>
      <sz val="14"/>
      <color theme="1"/>
      <name val="Calibri"/>
      <family val="2"/>
      <scheme val="minor"/>
    </font>
    <font>
      <b/>
      <sz val="12"/>
      <color theme="0"/>
      <name val="Arial Narrow"/>
      <family val="2"/>
    </font>
  </fonts>
  <fills count="8">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499984740745262"/>
        <bgColor indexed="64"/>
      </patternFill>
    </fill>
    <fill>
      <patternFill patternType="solid">
        <fgColor rgb="FF1E325C"/>
        <bgColor indexed="64"/>
      </patternFill>
    </fill>
  </fills>
  <borders count="8">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diagonal/>
    </border>
    <border>
      <left/>
      <right/>
      <top/>
      <bottom style="double">
        <color rgb="FF3F3F3F"/>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cellStyleXfs>
  <cellXfs count="102">
    <xf numFmtId="0" fontId="0" fillId="0" borderId="0" xfId="0"/>
    <xf numFmtId="0" fontId="0" fillId="0" borderId="0" xfId="0" applyAlignment="1">
      <alignment vertical="center"/>
    </xf>
    <xf numFmtId="0" fontId="3" fillId="3" borderId="0" xfId="0" applyFont="1" applyFill="1" applyAlignment="1">
      <alignment horizontal="center" vertical="center"/>
    </xf>
    <xf numFmtId="165" fontId="3" fillId="3" borderId="0" xfId="2" applyNumberFormat="1" applyFont="1" applyFill="1" applyAlignment="1">
      <alignment horizontal="center" vertical="center"/>
    </xf>
    <xf numFmtId="165" fontId="3" fillId="3" borderId="0" xfId="2" applyNumberFormat="1" applyFont="1" applyFill="1" applyAlignment="1">
      <alignment horizontal="center" vertical="center" wrapText="1"/>
    </xf>
    <xf numFmtId="9" fontId="3" fillId="3" borderId="0" xfId="3" applyFont="1" applyFill="1" applyAlignment="1">
      <alignment horizontal="center" vertical="center"/>
    </xf>
    <xf numFmtId="0" fontId="4" fillId="4" borderId="3" xfId="0" applyFont="1" applyFill="1" applyBorder="1" applyAlignment="1">
      <alignment horizontal="center" vertical="center" wrapText="1"/>
    </xf>
    <xf numFmtId="10" fontId="4" fillId="4" borderId="2" xfId="3"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44" fontId="6" fillId="5" borderId="2" xfId="1" applyFont="1" applyFill="1" applyBorder="1" applyAlignment="1">
      <alignment horizontal="center" vertical="center" wrapText="1"/>
    </xf>
    <xf numFmtId="0" fontId="4" fillId="4" borderId="2" xfId="0" applyFont="1" applyFill="1" applyBorder="1" applyAlignment="1">
      <alignment vertical="center" wrapText="1"/>
    </xf>
    <xf numFmtId="0" fontId="6" fillId="5"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44" fontId="6" fillId="5" borderId="3" xfId="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4" fillId="4" borderId="2" xfId="0" applyNumberFormat="1" applyFont="1" applyFill="1" applyBorder="1" applyAlignment="1">
      <alignment horizontal="center" vertical="center" wrapText="1"/>
    </xf>
    <xf numFmtId="0" fontId="3" fillId="0" borderId="0" xfId="0" applyFont="1" applyAlignment="1">
      <alignment horizontal="center" vertical="center"/>
    </xf>
    <xf numFmtId="0" fontId="6" fillId="5" borderId="5" xfId="0" applyFont="1" applyFill="1" applyBorder="1" applyAlignment="1">
      <alignment horizontal="center" vertical="center" wrapText="1"/>
    </xf>
    <xf numFmtId="9" fontId="6" fillId="4" borderId="2" xfId="3" applyFont="1" applyFill="1" applyBorder="1" applyAlignment="1">
      <alignment horizontal="center" vertical="center" wrapText="1"/>
    </xf>
    <xf numFmtId="9" fontId="6" fillId="4" borderId="5" xfId="3" applyFont="1" applyFill="1" applyBorder="1" applyAlignment="1">
      <alignment horizontal="center" vertical="center" wrapText="1"/>
    </xf>
    <xf numFmtId="9" fontId="6" fillId="5" borderId="2" xfId="0" applyNumberFormat="1" applyFont="1" applyFill="1" applyBorder="1" applyAlignment="1">
      <alignment horizontal="center" vertical="center" wrapText="1"/>
    </xf>
    <xf numFmtId="3" fontId="6" fillId="5" borderId="2" xfId="0" applyNumberFormat="1" applyFont="1" applyFill="1" applyBorder="1" applyAlignment="1">
      <alignment horizontal="center" vertical="center" wrapText="1"/>
    </xf>
    <xf numFmtId="9" fontId="4" fillId="4" borderId="2" xfId="3" applyFont="1" applyFill="1" applyBorder="1" applyAlignment="1">
      <alignment horizontal="center" vertical="center" wrapText="1"/>
    </xf>
    <xf numFmtId="165" fontId="4" fillId="4" borderId="2" xfId="2" applyNumberFormat="1" applyFont="1" applyFill="1" applyBorder="1" applyAlignment="1">
      <alignment horizontal="center" vertical="center" wrapText="1"/>
    </xf>
    <xf numFmtId="166" fontId="4" fillId="4" borderId="2" xfId="2"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1" fontId="4" fillId="4" borderId="2" xfId="0" applyNumberFormat="1" applyFont="1" applyFill="1" applyBorder="1" applyAlignment="1">
      <alignment horizontal="center" vertical="center" wrapText="1"/>
    </xf>
    <xf numFmtId="0" fontId="4" fillId="4" borderId="2" xfId="0" applyFont="1" applyFill="1" applyBorder="1" applyAlignment="1">
      <alignment horizontal="center" vertical="center"/>
    </xf>
    <xf numFmtId="6" fontId="4" fillId="4" borderId="2" xfId="0" applyNumberFormat="1" applyFont="1" applyFill="1" applyBorder="1" applyAlignment="1">
      <alignment horizontal="center" vertical="center" wrapText="1"/>
    </xf>
    <xf numFmtId="166" fontId="4" fillId="4" borderId="2" xfId="0" applyNumberFormat="1" applyFont="1" applyFill="1" applyBorder="1" applyAlignment="1">
      <alignment horizontal="center" vertical="center" wrapText="1"/>
    </xf>
    <xf numFmtId="10" fontId="4" fillId="4" borderId="2" xfId="0" applyNumberFormat="1" applyFont="1" applyFill="1" applyBorder="1" applyAlignment="1">
      <alignment horizontal="center" vertical="center" wrapText="1"/>
    </xf>
    <xf numFmtId="9" fontId="4" fillId="4" borderId="2" xfId="0" applyNumberFormat="1" applyFont="1" applyFill="1" applyBorder="1" applyAlignment="1">
      <alignment horizontal="center" vertical="center" wrapText="1"/>
    </xf>
    <xf numFmtId="3" fontId="6" fillId="4" borderId="2" xfId="0" applyNumberFormat="1" applyFont="1" applyFill="1" applyBorder="1" applyAlignment="1">
      <alignment horizontal="center" vertical="center" wrapText="1"/>
    </xf>
    <xf numFmtId="9" fontId="6" fillId="4" borderId="2" xfId="0" applyNumberFormat="1" applyFont="1" applyFill="1" applyBorder="1" applyAlignment="1">
      <alignment horizontal="center" vertical="center" wrapText="1"/>
    </xf>
    <xf numFmtId="9" fontId="6" fillId="4" borderId="3" xfId="3" applyFont="1" applyFill="1" applyBorder="1" applyAlignment="1">
      <alignment horizontal="center" vertical="center" wrapText="1"/>
    </xf>
    <xf numFmtId="0" fontId="6" fillId="5" borderId="2" xfId="0" applyFont="1" applyFill="1" applyBorder="1" applyAlignment="1">
      <alignment vertical="center" wrapText="1"/>
    </xf>
    <xf numFmtId="3" fontId="4" fillId="4" borderId="3" xfId="0" applyNumberFormat="1" applyFont="1" applyFill="1" applyBorder="1" applyAlignment="1">
      <alignment horizontal="center" vertical="center" wrapText="1"/>
    </xf>
    <xf numFmtId="9" fontId="4" fillId="4" borderId="3" xfId="0" applyNumberFormat="1" applyFont="1" applyFill="1" applyBorder="1" applyAlignment="1">
      <alignment horizontal="center" vertical="center" wrapText="1"/>
    </xf>
    <xf numFmtId="0" fontId="2" fillId="6" borderId="6" xfId="4" applyFill="1" applyBorder="1" applyAlignment="1">
      <alignment horizontal="center" vertical="center" wrapText="1"/>
    </xf>
    <xf numFmtId="0" fontId="0" fillId="0" borderId="0" xfId="0" applyAlignment="1">
      <alignment horizontal="center" vertical="center"/>
    </xf>
    <xf numFmtId="0" fontId="8" fillId="7" borderId="0" xfId="0" applyFont="1" applyFill="1" applyAlignment="1">
      <alignment horizontal="center" vertical="center"/>
    </xf>
    <xf numFmtId="165" fontId="8" fillId="7" borderId="0" xfId="2" applyNumberFormat="1" applyFont="1" applyFill="1" applyBorder="1" applyAlignment="1">
      <alignment horizontal="center" vertical="center"/>
    </xf>
    <xf numFmtId="165" fontId="8" fillId="7" borderId="0" xfId="2" applyNumberFormat="1" applyFont="1" applyFill="1" applyBorder="1" applyAlignment="1">
      <alignment horizontal="center" vertical="center" wrapText="1"/>
    </xf>
    <xf numFmtId="0" fontId="3" fillId="7" borderId="0" xfId="0" applyFont="1" applyFill="1" applyAlignment="1">
      <alignment horizontal="center" vertical="center"/>
    </xf>
    <xf numFmtId="165" fontId="3" fillId="7" borderId="0" xfId="2" applyNumberFormat="1" applyFont="1" applyFill="1" applyAlignment="1">
      <alignment horizontal="center" vertical="center"/>
    </xf>
    <xf numFmtId="165" fontId="3" fillId="7" borderId="0" xfId="2" applyNumberFormat="1" applyFont="1" applyFill="1" applyAlignment="1">
      <alignment horizontal="center" vertical="center" wrapText="1"/>
    </xf>
    <xf numFmtId="0" fontId="0" fillId="0" borderId="0" xfId="0" applyAlignment="1">
      <alignment horizontal="left" vertical="center" wrapText="1"/>
    </xf>
    <xf numFmtId="165" fontId="3" fillId="3" borderId="0" xfId="2" applyNumberFormat="1" applyFont="1" applyFill="1" applyAlignment="1">
      <alignment horizontal="center" vertical="center"/>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165" fontId="4" fillId="4" borderId="3" xfId="2" applyNumberFormat="1" applyFont="1" applyFill="1" applyBorder="1" applyAlignment="1">
      <alignment horizontal="center" vertical="center" wrapText="1"/>
    </xf>
    <xf numFmtId="165" fontId="4" fillId="4" borderId="5" xfId="2" applyNumberFormat="1" applyFont="1" applyFill="1" applyBorder="1" applyAlignment="1">
      <alignment horizontal="center" vertical="center" wrapText="1"/>
    </xf>
    <xf numFmtId="165" fontId="4" fillId="4" borderId="4" xfId="2" applyNumberFormat="1" applyFont="1" applyFill="1" applyBorder="1" applyAlignment="1">
      <alignment horizontal="center" vertical="center" wrapText="1"/>
    </xf>
    <xf numFmtId="166" fontId="4" fillId="4" borderId="3" xfId="2" applyNumberFormat="1" applyFont="1" applyFill="1" applyBorder="1" applyAlignment="1">
      <alignment horizontal="center" vertical="center" wrapText="1"/>
    </xf>
    <xf numFmtId="166" fontId="4" fillId="4" borderId="5" xfId="2" applyNumberFormat="1" applyFont="1" applyFill="1" applyBorder="1" applyAlignment="1">
      <alignment horizontal="center" vertical="center" wrapText="1"/>
    </xf>
    <xf numFmtId="166" fontId="4" fillId="4" borderId="4" xfId="2" applyNumberFormat="1" applyFont="1" applyFill="1" applyBorder="1" applyAlignment="1">
      <alignment horizontal="center" vertical="center" wrapText="1"/>
    </xf>
    <xf numFmtId="44" fontId="5" fillId="5" borderId="3" xfId="1"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44" fontId="5" fillId="5" borderId="2" xfId="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8" fontId="6"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6" fontId="6" fillId="5" borderId="2"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4" fillId="4" borderId="4" xfId="0" applyNumberFormat="1" applyFont="1" applyFill="1" applyBorder="1" applyAlignment="1">
      <alignment horizontal="center" vertical="center" wrapText="1"/>
    </xf>
    <xf numFmtId="165" fontId="4" fillId="4" borderId="3" xfId="0" applyNumberFormat="1" applyFont="1" applyFill="1" applyBorder="1" applyAlignment="1">
      <alignment horizontal="center" vertical="center" wrapText="1"/>
    </xf>
    <xf numFmtId="165" fontId="4" fillId="4" borderId="5" xfId="0" applyNumberFormat="1" applyFont="1" applyFill="1" applyBorder="1" applyAlignment="1">
      <alignment horizontal="center" vertical="center" wrapText="1"/>
    </xf>
    <xf numFmtId="165" fontId="4" fillId="4" borderId="4" xfId="0" applyNumberFormat="1" applyFont="1" applyFill="1" applyBorder="1" applyAlignment="1">
      <alignment horizontal="center" vertical="center" wrapText="1"/>
    </xf>
    <xf numFmtId="166" fontId="4" fillId="4" borderId="5" xfId="0" applyNumberFormat="1" applyFont="1" applyFill="1" applyBorder="1" applyAlignment="1">
      <alignment horizontal="center" vertical="center" wrapText="1"/>
    </xf>
    <xf numFmtId="166" fontId="5" fillId="4" borderId="2" xfId="1"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166" fontId="6" fillId="4" borderId="2" xfId="1" applyNumberFormat="1" applyFont="1" applyFill="1" applyBorder="1" applyAlignment="1">
      <alignment horizontal="center" vertical="center" wrapText="1"/>
    </xf>
    <xf numFmtId="6" fontId="4" fillId="4" borderId="3" xfId="0" applyNumberFormat="1" applyFont="1" applyFill="1" applyBorder="1" applyAlignment="1">
      <alignment horizontal="center" vertical="center" wrapText="1"/>
    </xf>
    <xf numFmtId="6" fontId="4" fillId="4" borderId="4" xfId="0" applyNumberFormat="1" applyFont="1" applyFill="1" applyBorder="1" applyAlignment="1">
      <alignment horizontal="center" vertical="center" wrapText="1"/>
    </xf>
    <xf numFmtId="166" fontId="6" fillId="4" borderId="3" xfId="1" applyNumberFormat="1" applyFont="1" applyFill="1" applyBorder="1" applyAlignment="1">
      <alignment horizontal="center" vertical="center" wrapText="1"/>
    </xf>
    <xf numFmtId="166" fontId="6" fillId="4" borderId="5" xfId="1" applyNumberFormat="1" applyFont="1" applyFill="1" applyBorder="1" applyAlignment="1">
      <alignment horizontal="center" vertical="center" wrapText="1"/>
    </xf>
    <xf numFmtId="166" fontId="6" fillId="4" borderId="4" xfId="1" applyNumberFormat="1" applyFont="1" applyFill="1" applyBorder="1" applyAlignment="1">
      <alignment horizontal="center" vertical="center" wrapText="1"/>
    </xf>
    <xf numFmtId="166" fontId="5" fillId="4" borderId="3" xfId="1" applyNumberFormat="1" applyFont="1" applyFill="1" applyBorder="1" applyAlignment="1">
      <alignment horizontal="center" vertical="center" wrapText="1"/>
    </xf>
    <xf numFmtId="166" fontId="5" fillId="4" borderId="5" xfId="1"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8" fontId="5" fillId="5" borderId="2"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6" fontId="6" fillId="5" borderId="3" xfId="0" applyNumberFormat="1" applyFont="1" applyFill="1" applyBorder="1" applyAlignment="1">
      <alignment horizontal="center" vertical="center" wrapText="1"/>
    </xf>
    <xf numFmtId="6" fontId="6" fillId="5" borderId="5" xfId="0" applyNumberFormat="1" applyFont="1" applyFill="1" applyBorder="1" applyAlignment="1">
      <alignment horizontal="center" vertical="center" wrapText="1"/>
    </xf>
    <xf numFmtId="6" fontId="6" fillId="5" borderId="4" xfId="0" applyNumberFormat="1" applyFont="1" applyFill="1" applyBorder="1" applyAlignment="1">
      <alignment horizontal="center" vertical="center" wrapText="1"/>
    </xf>
    <xf numFmtId="6" fontId="5" fillId="5" borderId="3" xfId="0" applyNumberFormat="1" applyFont="1" applyFill="1" applyBorder="1" applyAlignment="1">
      <alignment horizontal="center" vertical="center" wrapText="1"/>
    </xf>
    <xf numFmtId="6" fontId="5" fillId="5" borderId="5" xfId="0" applyNumberFormat="1" applyFont="1" applyFill="1" applyBorder="1" applyAlignment="1">
      <alignment horizontal="center" vertical="center" wrapText="1"/>
    </xf>
    <xf numFmtId="6" fontId="5" fillId="5" borderId="4" xfId="0" applyNumberFormat="1"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4" xfId="0" applyFont="1" applyFill="1" applyBorder="1" applyAlignment="1">
      <alignment horizontal="center" vertical="center"/>
    </xf>
    <xf numFmtId="0" fontId="7" fillId="0" borderId="7" xfId="0" applyFont="1" applyBorder="1" applyAlignment="1">
      <alignment horizontal="center" vertical="center"/>
    </xf>
  </cellXfs>
  <cellStyles count="5">
    <cellStyle name="Celda de comprobación" xfId="4" builtinId="23"/>
    <cellStyle name="Moneda" xfId="1"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30</xdr:col>
      <xdr:colOff>0</xdr:colOff>
      <xdr:row>5</xdr:row>
      <xdr:rowOff>88289</xdr:rowOff>
    </xdr:to>
    <xdr:sp macro="" textlink="">
      <xdr:nvSpPr>
        <xdr:cNvPr id="2" name="Rectángulo redondeado 1">
          <a:extLst>
            <a:ext uri="{FF2B5EF4-FFF2-40B4-BE49-F238E27FC236}">
              <a16:creationId xmlns:a16="http://schemas.microsoft.com/office/drawing/2014/main" id="{319F114F-432C-4CEC-8693-3A5BB9B9B23B}"/>
            </a:ext>
          </a:extLst>
        </xdr:cNvPr>
        <xdr:cNvSpPr/>
      </xdr:nvSpPr>
      <xdr:spPr>
        <a:xfrm>
          <a:off x="63500" y="88289"/>
          <a:ext cx="29761815" cy="914400"/>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225981</xdr:rowOff>
    </xdr:from>
    <xdr:ext cx="4209229" cy="374141"/>
    <xdr:sp macro="" textlink="">
      <xdr:nvSpPr>
        <xdr:cNvPr id="3" name="CuadroTexto 2">
          <a:extLst>
            <a:ext uri="{FF2B5EF4-FFF2-40B4-BE49-F238E27FC236}">
              <a16:creationId xmlns:a16="http://schemas.microsoft.com/office/drawing/2014/main" id="{201D90CD-CE5E-4CD8-B335-F0FA4DF0E4D9}"/>
            </a:ext>
          </a:extLst>
        </xdr:cNvPr>
        <xdr:cNvSpPr txBox="1"/>
      </xdr:nvSpPr>
      <xdr:spPr>
        <a:xfrm>
          <a:off x="10199889" y="363141"/>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oneCellAnchor>
    <xdr:from>
      <xdr:col>0</xdr:col>
      <xdr:colOff>271895</xdr:colOff>
      <xdr:row>0</xdr:row>
      <xdr:rowOff>179212</xdr:rowOff>
    </xdr:from>
    <xdr:ext cx="5148950" cy="849748"/>
    <xdr:pic>
      <xdr:nvPicPr>
        <xdr:cNvPr id="4" name="Imagen 3">
          <a:extLst>
            <a:ext uri="{FF2B5EF4-FFF2-40B4-BE49-F238E27FC236}">
              <a16:creationId xmlns:a16="http://schemas.microsoft.com/office/drawing/2014/main" id="{BBFD0C27-BA21-428D-9C7C-1C9863C429C4}"/>
            </a:ext>
          </a:extLst>
        </xdr:cNvPr>
        <xdr:cNvPicPr>
          <a:picLocks noChangeAspect="1"/>
        </xdr:cNvPicPr>
      </xdr:nvPicPr>
      <xdr:blipFill>
        <a:blip xmlns:r="http://schemas.openxmlformats.org/officeDocument/2006/relationships" r:embed="rId1"/>
        <a:stretch>
          <a:fillRect/>
        </a:stretch>
      </xdr:blipFill>
      <xdr:spPr>
        <a:xfrm>
          <a:off x="271895" y="179212"/>
          <a:ext cx="5148950" cy="849748"/>
        </a:xfrm>
        <a:prstGeom prst="rect">
          <a:avLst/>
        </a:prstGeom>
      </xdr:spPr>
    </xdr:pic>
    <xdr:clientData/>
  </xdr:oneCellAnchor>
  <xdr:oneCellAnchor>
    <xdr:from>
      <xdr:col>30</xdr:col>
      <xdr:colOff>0</xdr:colOff>
      <xdr:row>0</xdr:row>
      <xdr:rowOff>174625</xdr:rowOff>
    </xdr:from>
    <xdr:ext cx="2571298" cy="865167"/>
    <xdr:pic>
      <xdr:nvPicPr>
        <xdr:cNvPr id="5" name="Imagen 4">
          <a:extLst>
            <a:ext uri="{FF2B5EF4-FFF2-40B4-BE49-F238E27FC236}">
              <a16:creationId xmlns:a16="http://schemas.microsoft.com/office/drawing/2014/main" id="{79524DE9-4EC5-4E1E-A07F-4A0518100A1C}"/>
            </a:ext>
          </a:extLst>
        </xdr:cNvPr>
        <xdr:cNvPicPr>
          <a:picLocks noChangeAspect="1"/>
        </xdr:cNvPicPr>
      </xdr:nvPicPr>
      <xdr:blipFill>
        <a:blip xmlns:r="http://schemas.openxmlformats.org/officeDocument/2006/relationships" r:embed="rId2"/>
        <a:stretch>
          <a:fillRect/>
        </a:stretch>
      </xdr:blipFill>
      <xdr:spPr>
        <a:xfrm>
          <a:off x="28635960" y="174625"/>
          <a:ext cx="2571298" cy="865167"/>
        </a:xfrm>
        <a:prstGeom prst="rect">
          <a:avLst/>
        </a:prstGeom>
      </xdr:spPr>
    </xdr:pic>
    <xdr:clientData/>
  </xdr:oneCellAnchor>
  <xdr:oneCellAnchor>
    <xdr:from>
      <xdr:col>12</xdr:col>
      <xdr:colOff>2099829</xdr:colOff>
      <xdr:row>1</xdr:row>
      <xdr:rowOff>225981</xdr:rowOff>
    </xdr:from>
    <xdr:ext cx="4209229" cy="374141"/>
    <xdr:sp macro="" textlink="">
      <xdr:nvSpPr>
        <xdr:cNvPr id="6" name="CuadroTexto 5">
          <a:extLst>
            <a:ext uri="{FF2B5EF4-FFF2-40B4-BE49-F238E27FC236}">
              <a16:creationId xmlns:a16="http://schemas.microsoft.com/office/drawing/2014/main" id="{9AC1FBB1-DBE8-455A-A7F9-15602A3A6C9F}"/>
            </a:ext>
          </a:extLst>
        </xdr:cNvPr>
        <xdr:cNvSpPr txBox="1"/>
      </xdr:nvSpPr>
      <xdr:spPr>
        <a:xfrm>
          <a:off x="10199889" y="363141"/>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958bd3b3218e229f/Escritorio/1.%20PES_PEI%20-%20MARZO%202023%20VERSION%20PARA%20TRABAJAR%20DIARIO%2004042023%20.xlsm" TargetMode="External"/><Relationship Id="rId1" Type="http://schemas.openxmlformats.org/officeDocument/2006/relationships/externalLinkPath" Target="https://d.docs.live.net/958bd3b3218e229f/Escritorio/1.%20PES_PEI%20-%20MARZO%202023%20VERSION%20PARA%20TRABAJAR%20DIARIO%2004042023%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P 2023-03-31"/>
      <sheetName val="1. Iniciativas-PA"/>
      <sheetName val="RELACION INDICADORES PNDD"/>
      <sheetName val="Conv"/>
      <sheetName val="PEI PES CONSOLID MARZO 2023"/>
      <sheetName val="GRAFICAS 2023"/>
      <sheetName val="TD PES PEI CONSOLIDADO"/>
      <sheetName val="tendencia (2)"/>
      <sheetName val="PEI  MARZO 2023 "/>
      <sheetName val="TD PEI 2023 MARZO"/>
      <sheetName val="PES MARZO 2023"/>
      <sheetName val="TD PES 2023 MARZO"/>
      <sheetName val="PES NOVIEMBRE- 2022 "/>
      <sheetName val="PES 2022"/>
      <sheetName val="f4"/>
      <sheetName val="archivos SIIF"/>
      <sheetName val="Gráficas (2)"/>
      <sheetName val="proyeccion PES"/>
      <sheetName val="Hoja1"/>
      <sheetName val="ESTADO ENTREGAS"/>
      <sheetName val="Hoja3"/>
      <sheetName val="Organigrama"/>
      <sheetName val="CIFRAS PES 2021"/>
      <sheetName val="SINERGIA"/>
      <sheetName val="Lista Desplegable"/>
      <sheetName val="CIFRAS PES 2022"/>
      <sheetName val="enlaces 19092022"/>
    </sheetNames>
    <sheetDataSet>
      <sheetData sheetId="0"/>
      <sheetData sheetId="1">
        <row r="8">
          <cell r="N8">
            <v>746963071.65999997</v>
          </cell>
        </row>
        <row r="9">
          <cell r="N9">
            <v>1152841731</v>
          </cell>
        </row>
        <row r="10">
          <cell r="N10">
            <v>119633334</v>
          </cell>
        </row>
        <row r="11">
          <cell r="N11">
            <v>249362594</v>
          </cell>
        </row>
        <row r="12">
          <cell r="N12">
            <v>0</v>
          </cell>
        </row>
        <row r="13">
          <cell r="N13">
            <v>1656402031.5999999</v>
          </cell>
        </row>
        <row r="14">
          <cell r="N14">
            <v>447928475.26999986</v>
          </cell>
        </row>
        <row r="15">
          <cell r="N15">
            <v>96166666</v>
          </cell>
        </row>
        <row r="16">
          <cell r="N16">
            <v>0</v>
          </cell>
        </row>
        <row r="17">
          <cell r="N17">
            <v>0</v>
          </cell>
        </row>
        <row r="18">
          <cell r="N18">
            <v>0</v>
          </cell>
        </row>
        <row r="19">
          <cell r="N19">
            <v>8400000</v>
          </cell>
        </row>
        <row r="20">
          <cell r="N20">
            <v>315633331.86999995</v>
          </cell>
        </row>
        <row r="21">
          <cell r="N21">
            <v>11416661327</v>
          </cell>
        </row>
        <row r="22">
          <cell r="N22">
            <v>194251377007</v>
          </cell>
        </row>
        <row r="23">
          <cell r="N23">
            <v>40550000</v>
          </cell>
        </row>
        <row r="24">
          <cell r="N24">
            <v>152783333.67000002</v>
          </cell>
        </row>
        <row r="25">
          <cell r="N25">
            <v>4145343329.6700001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61ACF-C79A-41A7-9201-0864C3F9D007}">
  <dimension ref="A1:A4"/>
  <sheetViews>
    <sheetView zoomScale="60" zoomScaleNormal="60" workbookViewId="0">
      <selection activeCell="A2" sqref="A2:A4"/>
    </sheetView>
  </sheetViews>
  <sheetFormatPr baseColWidth="10" defaultColWidth="11.44140625" defaultRowHeight="14.4" x14ac:dyDescent="0.3"/>
  <cols>
    <col min="1" max="1" width="255.6640625" customWidth="1"/>
  </cols>
  <sheetData>
    <row r="1" spans="1:1" x14ac:dyDescent="0.3">
      <c r="A1" s="1"/>
    </row>
    <row r="2" spans="1:1" ht="296.25" customHeight="1" x14ac:dyDescent="0.3">
      <c r="A2" s="49" t="s">
        <v>0</v>
      </c>
    </row>
    <row r="3" spans="1:1" ht="311.25" customHeight="1" x14ac:dyDescent="0.3">
      <c r="A3" s="49"/>
    </row>
    <row r="4" spans="1:1" ht="408.6" customHeight="1" x14ac:dyDescent="0.3">
      <c r="A4" s="49"/>
    </row>
  </sheetData>
  <mergeCells count="1">
    <mergeCell ref="A2: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65DBD-8280-474D-A252-9A7EDC109E25}">
  <sheetPr>
    <tabColor theme="0" tint="-0.34998626667073579"/>
    <pageSetUpPr fitToPage="1"/>
  </sheetPr>
  <dimension ref="A1:AD145"/>
  <sheetViews>
    <sheetView tabSelected="1" topLeftCell="Q7" zoomScale="85" zoomScaleNormal="85" zoomScaleSheetLayoutView="83" workbookViewId="0">
      <pane ySplit="2" topLeftCell="A46" activePane="bottomLeft" state="frozen"/>
      <selection activeCell="A2" sqref="A2:A4"/>
      <selection pane="bottomLeft" activeCell="U48" sqref="U48"/>
    </sheetView>
  </sheetViews>
  <sheetFormatPr baseColWidth="10" defaultColWidth="11.44140625" defaultRowHeight="15.6" outlineLevelCol="1" x14ac:dyDescent="0.3"/>
  <cols>
    <col min="1" max="1" width="28.5546875" style="2" customWidth="1"/>
    <col min="2" max="2" width="27.6640625" style="2" customWidth="1"/>
    <col min="3" max="3" width="29.109375" style="2" customWidth="1"/>
    <col min="4" max="4" width="26.109375" style="2" customWidth="1"/>
    <col min="5" max="5" width="36.5546875" style="2" customWidth="1"/>
    <col min="6" max="6" width="33.5546875" style="2" customWidth="1"/>
    <col min="7" max="7" width="31.33203125" style="2" customWidth="1"/>
    <col min="8" max="8" width="29.44140625" style="2" customWidth="1"/>
    <col min="9" max="9" width="24.88671875" style="2" customWidth="1"/>
    <col min="10" max="10" width="26.88671875" style="3" customWidth="1"/>
    <col min="11" max="11" width="28.33203125" style="3" customWidth="1"/>
    <col min="12" max="12" width="24.6640625" style="3" hidden="1" customWidth="1"/>
    <col min="13" max="13" width="31" style="3" hidden="1" customWidth="1"/>
    <col min="14" max="14" width="23.33203125" style="3" hidden="1" customWidth="1"/>
    <col min="15" max="15" width="35" style="3" customWidth="1"/>
    <col min="16" max="16" width="37.44140625" style="3" customWidth="1"/>
    <col min="17" max="17" width="35" style="4" customWidth="1"/>
    <col min="18" max="18" width="32.5546875" style="2" customWidth="1"/>
    <col min="19" max="19" width="26.33203125" style="2" customWidth="1"/>
    <col min="20" max="20" width="29.109375" style="2" customWidth="1"/>
    <col min="21" max="21" width="33.33203125" style="2" customWidth="1"/>
    <col min="22" max="27" width="21.88671875" style="2" hidden="1" customWidth="1"/>
    <col min="28" max="28" width="29.88671875" style="2" customWidth="1" outlineLevel="1"/>
    <col min="29" max="29" width="21.88671875" style="2" customWidth="1"/>
    <col min="30" max="30" width="30.44140625" style="2" customWidth="1" outlineLevel="1"/>
    <col min="31" max="16384" width="11.44140625" style="2"/>
  </cols>
  <sheetData>
    <row r="1" spans="1:30" x14ac:dyDescent="0.3">
      <c r="A1" s="46"/>
      <c r="B1" s="46"/>
      <c r="C1" s="46"/>
      <c r="D1" s="46"/>
      <c r="E1" s="46"/>
      <c r="F1" s="46"/>
      <c r="G1" s="46"/>
      <c r="H1" s="46"/>
      <c r="I1" s="46"/>
      <c r="J1" s="47"/>
      <c r="K1" s="47"/>
      <c r="L1" s="47"/>
      <c r="M1" s="47"/>
      <c r="N1" s="47"/>
      <c r="O1" s="47"/>
      <c r="P1" s="47"/>
      <c r="Q1" s="48"/>
      <c r="R1" s="46"/>
      <c r="S1" s="46"/>
      <c r="T1" s="46"/>
      <c r="U1" s="46"/>
      <c r="V1" s="46"/>
      <c r="W1" s="46"/>
      <c r="X1" s="46"/>
      <c r="Y1" s="46"/>
      <c r="Z1" s="46"/>
      <c r="AA1" s="46"/>
      <c r="AB1" s="46"/>
      <c r="AC1" s="46"/>
      <c r="AD1" s="46"/>
    </row>
    <row r="2" spans="1:30" x14ac:dyDescent="0.3">
      <c r="A2" s="46"/>
      <c r="B2" s="46"/>
      <c r="C2" s="46"/>
      <c r="D2" s="46"/>
      <c r="E2" s="46"/>
      <c r="F2" s="46"/>
      <c r="G2" s="46"/>
      <c r="H2" s="46"/>
      <c r="I2" s="46"/>
      <c r="J2" s="47"/>
      <c r="K2" s="47"/>
      <c r="L2" s="47"/>
      <c r="M2" s="47"/>
      <c r="N2" s="47"/>
      <c r="O2" s="47"/>
      <c r="P2" s="47"/>
      <c r="Q2" s="48"/>
      <c r="R2" s="46"/>
      <c r="S2" s="46"/>
      <c r="T2" s="46"/>
      <c r="U2" s="46"/>
      <c r="V2" s="46"/>
      <c r="W2" s="46"/>
      <c r="X2" s="46"/>
      <c r="Y2" s="46"/>
      <c r="Z2" s="46"/>
      <c r="AA2" s="46"/>
      <c r="AB2" s="46"/>
      <c r="AC2" s="46"/>
      <c r="AD2" s="46"/>
    </row>
    <row r="3" spans="1:30" x14ac:dyDescent="0.3">
      <c r="A3" s="46"/>
      <c r="B3" s="46"/>
      <c r="C3" s="46"/>
      <c r="D3" s="46"/>
      <c r="E3" s="46"/>
      <c r="F3" s="46"/>
      <c r="G3" s="46"/>
      <c r="H3" s="46"/>
      <c r="I3" s="46"/>
      <c r="J3" s="47"/>
      <c r="K3" s="47"/>
      <c r="L3" s="47"/>
      <c r="M3" s="47"/>
      <c r="N3" s="47"/>
      <c r="O3" s="47"/>
      <c r="P3" s="47"/>
      <c r="Q3" s="48"/>
      <c r="R3" s="46"/>
      <c r="S3" s="46"/>
      <c r="T3" s="46"/>
      <c r="U3" s="46"/>
      <c r="V3" s="46"/>
      <c r="W3" s="46"/>
      <c r="X3" s="46"/>
      <c r="Y3" s="46"/>
      <c r="Z3" s="46"/>
      <c r="AA3" s="46"/>
      <c r="AB3" s="46"/>
      <c r="AC3" s="46"/>
      <c r="AD3" s="46"/>
    </row>
    <row r="4" spans="1:30" x14ac:dyDescent="0.3">
      <c r="A4" s="46"/>
      <c r="B4" s="46"/>
      <c r="C4" s="46"/>
      <c r="D4" s="46"/>
      <c r="E4" s="46"/>
      <c r="F4" s="46"/>
      <c r="G4" s="46"/>
      <c r="H4" s="46"/>
      <c r="I4" s="46"/>
      <c r="J4" s="47"/>
      <c r="K4" s="47"/>
      <c r="L4" s="47"/>
      <c r="M4" s="47"/>
      <c r="N4" s="47"/>
      <c r="O4" s="47"/>
      <c r="P4" s="47"/>
      <c r="Q4" s="48"/>
      <c r="R4" s="46"/>
      <c r="S4" s="46"/>
      <c r="T4" s="46"/>
      <c r="U4" s="46"/>
      <c r="V4" s="46"/>
      <c r="W4" s="46"/>
      <c r="X4" s="46"/>
      <c r="Y4" s="46"/>
      <c r="Z4" s="46"/>
      <c r="AA4" s="46"/>
      <c r="AB4" s="46"/>
      <c r="AC4" s="46"/>
      <c r="AD4" s="46"/>
    </row>
    <row r="5" spans="1:30" x14ac:dyDescent="0.3">
      <c r="A5" s="46"/>
      <c r="B5" s="46"/>
      <c r="C5" s="46"/>
      <c r="D5" s="46"/>
      <c r="E5" s="46"/>
      <c r="F5" s="46"/>
      <c r="G5" s="46"/>
      <c r="H5" s="46"/>
      <c r="I5" s="46"/>
      <c r="J5" s="47"/>
      <c r="K5" s="47"/>
      <c r="L5" s="47"/>
      <c r="M5" s="47"/>
      <c r="N5" s="47"/>
      <c r="O5" s="47"/>
      <c r="P5" s="47"/>
      <c r="Q5" s="48"/>
      <c r="R5" s="46"/>
      <c r="S5" s="46"/>
      <c r="T5" s="46"/>
      <c r="U5" s="46"/>
      <c r="V5" s="46"/>
      <c r="W5" s="46"/>
      <c r="X5" s="46"/>
      <c r="Y5" s="46"/>
      <c r="Z5" s="46"/>
      <c r="AA5" s="46"/>
      <c r="AB5" s="46"/>
      <c r="AC5" s="46"/>
      <c r="AD5" s="46"/>
    </row>
    <row r="6" spans="1:30" x14ac:dyDescent="0.3">
      <c r="A6" s="43"/>
      <c r="B6" s="43"/>
      <c r="C6" s="43"/>
      <c r="D6" s="43"/>
      <c r="E6" s="43"/>
      <c r="F6" s="43"/>
      <c r="G6" s="43"/>
      <c r="H6" s="43"/>
      <c r="I6" s="43"/>
      <c r="J6" s="44"/>
      <c r="K6" s="44"/>
      <c r="L6" s="44"/>
      <c r="M6" s="44"/>
      <c r="N6" s="44"/>
      <c r="O6" s="44"/>
      <c r="P6" s="44"/>
      <c r="Q6" s="45"/>
      <c r="R6" s="43"/>
      <c r="S6" s="43"/>
      <c r="T6" s="43"/>
      <c r="U6" s="43"/>
      <c r="V6" s="43"/>
      <c r="W6" s="43"/>
      <c r="X6" s="43"/>
      <c r="Y6" s="43"/>
      <c r="Z6" s="43"/>
      <c r="AA6" s="43"/>
      <c r="AB6" s="43"/>
      <c r="AC6" s="43"/>
      <c r="AD6" s="43"/>
    </row>
    <row r="7" spans="1:30" s="42" customFormat="1" ht="34.200000000000003" customHeight="1" thickBot="1" x14ac:dyDescent="0.35">
      <c r="A7" s="101" t="s">
        <v>294</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row>
    <row r="8" spans="1:30" s="19" customFormat="1" ht="47.4" customHeight="1" thickTop="1" x14ac:dyDescent="0.3">
      <c r="A8" s="41" t="s">
        <v>293</v>
      </c>
      <c r="B8" s="41" t="s">
        <v>292</v>
      </c>
      <c r="C8" s="41" t="s">
        <v>291</v>
      </c>
      <c r="D8" s="41" t="s">
        <v>290</v>
      </c>
      <c r="E8" s="41" t="s">
        <v>289</v>
      </c>
      <c r="F8" s="41" t="s">
        <v>288</v>
      </c>
      <c r="G8" s="41" t="s">
        <v>287</v>
      </c>
      <c r="H8" s="41" t="s">
        <v>286</v>
      </c>
      <c r="I8" s="41" t="s">
        <v>285</v>
      </c>
      <c r="J8" s="41" t="s">
        <v>284</v>
      </c>
      <c r="K8" s="41" t="s">
        <v>283</v>
      </c>
      <c r="L8" s="41" t="s">
        <v>282</v>
      </c>
      <c r="M8" s="41" t="s">
        <v>281</v>
      </c>
      <c r="N8" s="41" t="s">
        <v>280</v>
      </c>
      <c r="O8" s="41" t="s">
        <v>279</v>
      </c>
      <c r="P8" s="41" t="s">
        <v>278</v>
      </c>
      <c r="Q8" s="41" t="s">
        <v>277</v>
      </c>
      <c r="R8" s="41" t="s">
        <v>276</v>
      </c>
      <c r="S8" s="41" t="s">
        <v>275</v>
      </c>
      <c r="T8" s="41" t="s">
        <v>274</v>
      </c>
      <c r="U8" s="41" t="s">
        <v>273</v>
      </c>
      <c r="V8" s="41" t="s">
        <v>272</v>
      </c>
      <c r="W8" s="41" t="s">
        <v>271</v>
      </c>
      <c r="X8" s="41" t="s">
        <v>270</v>
      </c>
      <c r="Y8" s="41" t="s">
        <v>269</v>
      </c>
      <c r="Z8" s="41" t="s">
        <v>268</v>
      </c>
      <c r="AA8" s="41" t="s">
        <v>267</v>
      </c>
      <c r="AB8" s="41" t="s">
        <v>266</v>
      </c>
      <c r="AC8" s="41" t="s">
        <v>265</v>
      </c>
      <c r="AD8" s="41" t="s">
        <v>264</v>
      </c>
    </row>
    <row r="9" spans="1:30" ht="122.4" x14ac:dyDescent="0.3">
      <c r="A9" s="51" t="s">
        <v>32</v>
      </c>
      <c r="B9" s="51" t="s">
        <v>6</v>
      </c>
      <c r="C9" s="51" t="s">
        <v>30</v>
      </c>
      <c r="D9" s="51" t="s">
        <v>211</v>
      </c>
      <c r="E9" s="51" t="s">
        <v>263</v>
      </c>
      <c r="F9" s="51" t="s">
        <v>262</v>
      </c>
      <c r="G9" s="98" t="s">
        <v>7</v>
      </c>
      <c r="H9" s="54" t="s">
        <v>6</v>
      </c>
      <c r="I9" s="54" t="s">
        <v>261</v>
      </c>
      <c r="J9" s="54">
        <v>29686015994</v>
      </c>
      <c r="K9" s="57">
        <f>'[2]1. Iniciativas-PA'!N8</f>
        <v>746963071.65999997</v>
      </c>
      <c r="L9" s="54">
        <v>31407.8</v>
      </c>
      <c r="M9" s="54">
        <v>33229.46</v>
      </c>
      <c r="N9" s="54">
        <v>35156.769999999997</v>
      </c>
      <c r="O9" s="51" t="s">
        <v>260</v>
      </c>
      <c r="P9" s="51" t="s">
        <v>259</v>
      </c>
      <c r="Q9" s="17" t="s">
        <v>258</v>
      </c>
      <c r="R9" s="17" t="s">
        <v>19</v>
      </c>
      <c r="S9" s="17" t="s">
        <v>6</v>
      </c>
      <c r="T9" s="17">
        <v>1999</v>
      </c>
      <c r="U9" s="30">
        <v>489</v>
      </c>
      <c r="V9" s="17">
        <v>1600</v>
      </c>
      <c r="W9" s="17">
        <v>0</v>
      </c>
      <c r="X9" s="17">
        <v>1600</v>
      </c>
      <c r="Y9" s="17">
        <v>0</v>
      </c>
      <c r="Z9" s="17">
        <v>1600</v>
      </c>
      <c r="AA9" s="17">
        <v>0</v>
      </c>
      <c r="AB9" s="17">
        <f>+_xlfn.IFS(R9="Acumulado",T9+V9+X9+Z9,R9="Capacidad",Z9,R9="Flujo",Z9,R9="Reducción",Z9,R9="Stock",Z9)</f>
        <v>6799</v>
      </c>
      <c r="AC9" s="17">
        <f t="shared" ref="AC9:AC40" si="0">+_xlfn.IFS(R9="Acumulado",U9+W9+Y9+AA9,R9="Capacidad",AA9,R9="Flujo",U9,R9="Reducción",U9,R9="Stock",U9)</f>
        <v>489</v>
      </c>
      <c r="AD9" s="51" t="s">
        <v>109</v>
      </c>
    </row>
    <row r="10" spans="1:30" ht="61.2" x14ac:dyDescent="0.3">
      <c r="A10" s="52"/>
      <c r="B10" s="52"/>
      <c r="C10" s="52"/>
      <c r="D10" s="52"/>
      <c r="E10" s="52"/>
      <c r="F10" s="52"/>
      <c r="G10" s="99"/>
      <c r="H10" s="55"/>
      <c r="I10" s="55"/>
      <c r="J10" s="55">
        <v>0</v>
      </c>
      <c r="K10" s="58"/>
      <c r="L10" s="55"/>
      <c r="M10" s="55"/>
      <c r="N10" s="55"/>
      <c r="O10" s="52"/>
      <c r="P10" s="53"/>
      <c r="Q10" s="17" t="s">
        <v>257</v>
      </c>
      <c r="R10" s="17" t="s">
        <v>19</v>
      </c>
      <c r="S10" s="17" t="s">
        <v>6</v>
      </c>
      <c r="T10" s="17">
        <v>2000</v>
      </c>
      <c r="U10" s="17">
        <v>202</v>
      </c>
      <c r="V10" s="17">
        <v>1100</v>
      </c>
      <c r="W10" s="17">
        <v>0</v>
      </c>
      <c r="X10" s="17">
        <v>1100</v>
      </c>
      <c r="Y10" s="17">
        <v>0</v>
      </c>
      <c r="Z10" s="17">
        <v>1100</v>
      </c>
      <c r="AA10" s="17">
        <v>0</v>
      </c>
      <c r="AB10" s="17">
        <f>+_xlfn.IFS(R10="Acumulado",T10+V10+X10+Z10,R10="Capacidad",Z10,R10="Flujo",Z10,R10="Reducción",Z10,R10="Stock",Z10)</f>
        <v>5300</v>
      </c>
      <c r="AC10" s="17">
        <f t="shared" si="0"/>
        <v>202</v>
      </c>
      <c r="AD10" s="52"/>
    </row>
    <row r="11" spans="1:30" ht="40.799999999999997" x14ac:dyDescent="0.3">
      <c r="A11" s="53"/>
      <c r="B11" s="53"/>
      <c r="C11" s="53"/>
      <c r="D11" s="53"/>
      <c r="E11" s="53"/>
      <c r="F11" s="53"/>
      <c r="G11" s="100"/>
      <c r="H11" s="56"/>
      <c r="I11" s="56"/>
      <c r="J11" s="56">
        <v>0</v>
      </c>
      <c r="K11" s="59"/>
      <c r="L11" s="56"/>
      <c r="M11" s="56"/>
      <c r="N11" s="56"/>
      <c r="O11" s="53"/>
      <c r="P11" s="17" t="s">
        <v>256</v>
      </c>
      <c r="Q11" s="17" t="s">
        <v>255</v>
      </c>
      <c r="R11" s="17" t="s">
        <v>81</v>
      </c>
      <c r="S11" s="17" t="s">
        <v>6</v>
      </c>
      <c r="T11" s="17">
        <v>1</v>
      </c>
      <c r="U11" s="25"/>
      <c r="V11" s="17">
        <v>1</v>
      </c>
      <c r="W11" s="17">
        <v>0</v>
      </c>
      <c r="X11" s="17">
        <v>1</v>
      </c>
      <c r="Y11" s="17">
        <v>0</v>
      </c>
      <c r="Z11" s="17">
        <v>1</v>
      </c>
      <c r="AA11" s="17">
        <v>0</v>
      </c>
      <c r="AB11" s="17">
        <v>1</v>
      </c>
      <c r="AC11" s="17">
        <f t="shared" si="0"/>
        <v>0</v>
      </c>
      <c r="AD11" s="53"/>
    </row>
    <row r="12" spans="1:30" ht="72.75" customHeight="1" x14ac:dyDescent="0.3">
      <c r="A12" s="51" t="s">
        <v>32</v>
      </c>
      <c r="B12" s="51" t="s">
        <v>31</v>
      </c>
      <c r="C12" s="51" t="s">
        <v>30</v>
      </c>
      <c r="D12" s="51" t="s">
        <v>211</v>
      </c>
      <c r="E12" s="51" t="s">
        <v>254</v>
      </c>
      <c r="F12" s="51" t="s">
        <v>253</v>
      </c>
      <c r="G12" s="98" t="s">
        <v>7</v>
      </c>
      <c r="H12" s="51" t="s">
        <v>95</v>
      </c>
      <c r="I12" s="51" t="s">
        <v>232</v>
      </c>
      <c r="J12" s="54">
        <v>30236903811</v>
      </c>
      <c r="K12" s="57">
        <f>'[2]1. Iniciativas-PA'!N9</f>
        <v>1152841731</v>
      </c>
      <c r="L12" s="54">
        <v>8529</v>
      </c>
      <c r="M12" s="54">
        <v>8785</v>
      </c>
      <c r="N12" s="54">
        <v>5278</v>
      </c>
      <c r="O12" s="51" t="s">
        <v>252</v>
      </c>
      <c r="P12" s="51" t="s">
        <v>251</v>
      </c>
      <c r="Q12" s="6" t="s">
        <v>250</v>
      </c>
      <c r="R12" s="17" t="s">
        <v>34</v>
      </c>
      <c r="S12" s="17">
        <v>36</v>
      </c>
      <c r="T12" s="17">
        <v>47</v>
      </c>
      <c r="U12" s="17">
        <v>36</v>
      </c>
      <c r="V12" s="17">
        <v>47</v>
      </c>
      <c r="W12" s="17">
        <v>0</v>
      </c>
      <c r="X12" s="17">
        <v>47</v>
      </c>
      <c r="Y12" s="17">
        <v>0</v>
      </c>
      <c r="Z12" s="17">
        <v>47</v>
      </c>
      <c r="AA12" s="17">
        <v>0</v>
      </c>
      <c r="AB12" s="17">
        <f>+_xlfn.IFS(R12="Acumulado",T12+V12+X12+Z12,R12="Capacidad",Z12,R12="Flujo",Z12,R12="Reducción",Z12,R12="Stock",Z12)</f>
        <v>47</v>
      </c>
      <c r="AC12" s="17">
        <f t="shared" si="0"/>
        <v>36</v>
      </c>
      <c r="AD12" s="51" t="s">
        <v>228</v>
      </c>
    </row>
    <row r="13" spans="1:30" ht="40.799999999999997" x14ac:dyDescent="0.3">
      <c r="A13" s="53"/>
      <c r="B13" s="53"/>
      <c r="C13" s="53"/>
      <c r="D13" s="53"/>
      <c r="E13" s="53"/>
      <c r="F13" s="53"/>
      <c r="G13" s="100"/>
      <c r="H13" s="53"/>
      <c r="I13" s="53"/>
      <c r="J13" s="56">
        <v>0</v>
      </c>
      <c r="K13" s="59"/>
      <c r="L13" s="56"/>
      <c r="M13" s="56"/>
      <c r="N13" s="56"/>
      <c r="O13" s="53"/>
      <c r="P13" s="53"/>
      <c r="Q13" s="17" t="s">
        <v>249</v>
      </c>
      <c r="R13" s="17" t="s">
        <v>34</v>
      </c>
      <c r="S13" s="17">
        <v>786</v>
      </c>
      <c r="T13" s="17">
        <v>788</v>
      </c>
      <c r="U13" s="17">
        <v>786</v>
      </c>
      <c r="V13" s="17">
        <v>788</v>
      </c>
      <c r="W13" s="17">
        <v>0</v>
      </c>
      <c r="X13" s="17">
        <v>788</v>
      </c>
      <c r="Y13" s="17">
        <v>0</v>
      </c>
      <c r="Z13" s="17">
        <v>788</v>
      </c>
      <c r="AA13" s="17">
        <v>0</v>
      </c>
      <c r="AB13" s="17">
        <f>+_xlfn.IFS(R13="Acumulado",T13+V13+X13+Z13,R13="Capacidad",Z13,R13="Flujo",Z13,R13="Reducción",Z13,R13="Stock",Z13)</f>
        <v>788</v>
      </c>
      <c r="AC13" s="17">
        <f t="shared" si="0"/>
        <v>786</v>
      </c>
      <c r="AD13" s="52"/>
    </row>
    <row r="14" spans="1:30" ht="224.4" x14ac:dyDescent="0.3">
      <c r="A14" s="17" t="s">
        <v>32</v>
      </c>
      <c r="B14" s="6" t="s">
        <v>31</v>
      </c>
      <c r="C14" s="17" t="s">
        <v>30</v>
      </c>
      <c r="D14" s="17" t="s">
        <v>211</v>
      </c>
      <c r="E14" s="17" t="s">
        <v>248</v>
      </c>
      <c r="F14" s="17" t="s">
        <v>247</v>
      </c>
      <c r="G14" s="17" t="s">
        <v>7</v>
      </c>
      <c r="H14" s="17" t="s">
        <v>95</v>
      </c>
      <c r="I14" s="17" t="s">
        <v>232</v>
      </c>
      <c r="J14" s="26">
        <v>295332595037</v>
      </c>
      <c r="K14" s="27">
        <f>'[2]1. Iniciativas-PA'!N10</f>
        <v>119633334</v>
      </c>
      <c r="L14" s="26">
        <v>365627</v>
      </c>
      <c r="M14" s="26">
        <v>336261</v>
      </c>
      <c r="N14" s="26">
        <v>170933</v>
      </c>
      <c r="O14" s="17" t="s">
        <v>246</v>
      </c>
      <c r="P14" s="17" t="s">
        <v>245</v>
      </c>
      <c r="Q14" s="17" t="s">
        <v>243</v>
      </c>
      <c r="R14" s="17" t="s">
        <v>81</v>
      </c>
      <c r="S14" s="17">
        <v>210000</v>
      </c>
      <c r="T14" s="18">
        <v>210000</v>
      </c>
      <c r="U14" s="18">
        <v>210000</v>
      </c>
      <c r="V14" s="17" t="s">
        <v>244</v>
      </c>
      <c r="W14" s="17">
        <v>0</v>
      </c>
      <c r="X14" s="18" t="s">
        <v>244</v>
      </c>
      <c r="Y14" s="17">
        <v>0</v>
      </c>
      <c r="Z14" s="18" t="s">
        <v>244</v>
      </c>
      <c r="AA14" s="17">
        <v>0</v>
      </c>
      <c r="AB14" s="17">
        <v>210000</v>
      </c>
      <c r="AC14" s="17">
        <f t="shared" si="0"/>
        <v>210000</v>
      </c>
      <c r="AD14" s="52"/>
    </row>
    <row r="15" spans="1:30" ht="142.80000000000001" x14ac:dyDescent="0.3">
      <c r="A15" s="51" t="s">
        <v>32</v>
      </c>
      <c r="B15" s="6" t="s">
        <v>242</v>
      </c>
      <c r="C15" s="51" t="s">
        <v>30</v>
      </c>
      <c r="D15" s="51" t="s">
        <v>211</v>
      </c>
      <c r="E15" s="51" t="s">
        <v>241</v>
      </c>
      <c r="F15" s="51" t="s">
        <v>240</v>
      </c>
      <c r="G15" s="51" t="s">
        <v>7</v>
      </c>
      <c r="H15" s="51" t="s">
        <v>95</v>
      </c>
      <c r="I15" s="51" t="s">
        <v>232</v>
      </c>
      <c r="J15" s="54">
        <v>335544399881</v>
      </c>
      <c r="K15" s="57">
        <f>'[2]1. Iniciativas-PA'!N11</f>
        <v>249362594</v>
      </c>
      <c r="L15" s="54">
        <v>642309</v>
      </c>
      <c r="M15" s="54">
        <v>617083</v>
      </c>
      <c r="N15" s="54">
        <v>458663</v>
      </c>
      <c r="O15" s="51" t="s">
        <v>239</v>
      </c>
      <c r="P15" s="17" t="s">
        <v>238</v>
      </c>
      <c r="Q15" s="17" t="s">
        <v>237</v>
      </c>
      <c r="R15" s="17" t="s">
        <v>34</v>
      </c>
      <c r="S15" s="17">
        <v>1515</v>
      </c>
      <c r="T15" s="17">
        <v>14057</v>
      </c>
      <c r="U15" s="17">
        <v>2288</v>
      </c>
      <c r="V15" s="17">
        <v>14057</v>
      </c>
      <c r="W15" s="17">
        <v>0</v>
      </c>
      <c r="X15" s="17">
        <v>14057</v>
      </c>
      <c r="Y15" s="17">
        <v>0</v>
      </c>
      <c r="Z15" s="17">
        <v>14057</v>
      </c>
      <c r="AA15" s="17">
        <v>0</v>
      </c>
      <c r="AB15" s="17">
        <f>+_xlfn.IFS(R15="Acumulado",T15+V15+X15+Z15,R15="Capacidad",Z15,R15="Flujo",Z15,R15="Reducción",Z15,R15="Stock",Z15)</f>
        <v>14057</v>
      </c>
      <c r="AC15" s="17">
        <f t="shared" si="0"/>
        <v>2288</v>
      </c>
      <c r="AD15" s="52"/>
    </row>
    <row r="16" spans="1:30" ht="93.6" customHeight="1" x14ac:dyDescent="0.3">
      <c r="A16" s="53"/>
      <c r="B16" s="16"/>
      <c r="C16" s="53"/>
      <c r="D16" s="53"/>
      <c r="E16" s="53"/>
      <c r="F16" s="53"/>
      <c r="G16" s="53"/>
      <c r="H16" s="53"/>
      <c r="I16" s="53"/>
      <c r="J16" s="56">
        <v>0</v>
      </c>
      <c r="K16" s="59"/>
      <c r="L16" s="56"/>
      <c r="M16" s="56"/>
      <c r="N16" s="56"/>
      <c r="O16" s="53"/>
      <c r="P16" s="17" t="s">
        <v>236</v>
      </c>
      <c r="Q16" s="17" t="s">
        <v>235</v>
      </c>
      <c r="R16" s="17" t="s">
        <v>34</v>
      </c>
      <c r="S16" s="17">
        <v>1090</v>
      </c>
      <c r="T16" s="17">
        <v>1090</v>
      </c>
      <c r="U16" s="17">
        <v>1090</v>
      </c>
      <c r="V16" s="17">
        <v>1090</v>
      </c>
      <c r="W16" s="17">
        <v>0</v>
      </c>
      <c r="X16" s="17">
        <v>0</v>
      </c>
      <c r="Y16" s="17">
        <v>0</v>
      </c>
      <c r="Z16" s="17">
        <v>0</v>
      </c>
      <c r="AA16" s="17">
        <v>0</v>
      </c>
      <c r="AB16" s="17">
        <v>1090</v>
      </c>
      <c r="AC16" s="17">
        <f t="shared" si="0"/>
        <v>1090</v>
      </c>
      <c r="AD16" s="52"/>
    </row>
    <row r="17" spans="1:30" ht="224.4" x14ac:dyDescent="0.3">
      <c r="A17" s="17" t="s">
        <v>32</v>
      </c>
      <c r="B17" s="17" t="s">
        <v>31</v>
      </c>
      <c r="C17" s="17" t="s">
        <v>30</v>
      </c>
      <c r="D17" s="17" t="s">
        <v>211</v>
      </c>
      <c r="E17" s="17" t="s">
        <v>234</v>
      </c>
      <c r="F17" s="17" t="s">
        <v>233</v>
      </c>
      <c r="G17" s="17" t="s">
        <v>7</v>
      </c>
      <c r="H17" s="17" t="s">
        <v>95</v>
      </c>
      <c r="I17" s="17" t="s">
        <v>232</v>
      </c>
      <c r="J17" s="26">
        <v>12417640321</v>
      </c>
      <c r="K17" s="27">
        <f>'[2]1. Iniciativas-PA'!N12</f>
        <v>0</v>
      </c>
      <c r="L17" s="26">
        <v>0</v>
      </c>
      <c r="M17" s="26">
        <v>0</v>
      </c>
      <c r="N17" s="26">
        <v>0</v>
      </c>
      <c r="O17" s="17" t="s">
        <v>231</v>
      </c>
      <c r="P17" s="17" t="s">
        <v>230</v>
      </c>
      <c r="Q17" s="17" t="s">
        <v>229</v>
      </c>
      <c r="R17" s="6" t="s">
        <v>34</v>
      </c>
      <c r="S17" s="40">
        <v>1</v>
      </c>
      <c r="T17" s="40">
        <v>1</v>
      </c>
      <c r="U17" s="25">
        <v>0.5</v>
      </c>
      <c r="V17" s="39" t="s">
        <v>172</v>
      </c>
      <c r="W17" s="25">
        <v>0</v>
      </c>
      <c r="X17" s="39" t="s">
        <v>172</v>
      </c>
      <c r="Y17" s="25">
        <v>0</v>
      </c>
      <c r="Z17" s="39" t="s">
        <v>172</v>
      </c>
      <c r="AA17" s="25">
        <v>0</v>
      </c>
      <c r="AB17" s="25">
        <v>1</v>
      </c>
      <c r="AC17" s="25">
        <f t="shared" si="0"/>
        <v>0.5</v>
      </c>
      <c r="AD17" s="53"/>
    </row>
    <row r="18" spans="1:30" ht="81.599999999999994" x14ac:dyDescent="0.3">
      <c r="A18" s="61" t="s">
        <v>32</v>
      </c>
      <c r="B18" s="61" t="s">
        <v>227</v>
      </c>
      <c r="C18" s="61" t="s">
        <v>6</v>
      </c>
      <c r="D18" s="61" t="s">
        <v>211</v>
      </c>
      <c r="E18" s="61" t="s">
        <v>226</v>
      </c>
      <c r="F18" s="61" t="s">
        <v>225</v>
      </c>
      <c r="G18" s="61" t="s">
        <v>7</v>
      </c>
      <c r="H18" s="61" t="s">
        <v>224</v>
      </c>
      <c r="I18" s="61" t="s">
        <v>6</v>
      </c>
      <c r="J18" s="92">
        <v>10480</v>
      </c>
      <c r="K18" s="92">
        <v>663</v>
      </c>
      <c r="L18" s="95">
        <v>10794</v>
      </c>
      <c r="M18" s="95">
        <v>11118</v>
      </c>
      <c r="N18" s="95">
        <v>11452</v>
      </c>
      <c r="O18" s="61" t="s">
        <v>223</v>
      </c>
      <c r="P18" s="38" t="s">
        <v>222</v>
      </c>
      <c r="Q18" s="38" t="s">
        <v>221</v>
      </c>
      <c r="R18" s="10" t="s">
        <v>81</v>
      </c>
      <c r="S18" s="10">
        <v>0</v>
      </c>
      <c r="T18" s="23">
        <v>1</v>
      </c>
      <c r="U18" s="23">
        <v>0.25</v>
      </c>
      <c r="V18" s="23">
        <v>1</v>
      </c>
      <c r="W18" s="23"/>
      <c r="X18" s="23">
        <v>1</v>
      </c>
      <c r="Y18" s="23"/>
      <c r="Z18" s="23">
        <v>1</v>
      </c>
      <c r="AA18" s="23"/>
      <c r="AB18" s="37">
        <f t="shared" ref="AB18:AB27" si="1">+_xlfn.IFS(R18="Acumulado",T18+V18+X18+Z18,R18="Capacidad",Z18,R18="Flujo",Z18,R18="Reducción",Z18,R18="Stock",Z18)</f>
        <v>1</v>
      </c>
      <c r="AC18" s="21">
        <f t="shared" si="0"/>
        <v>0.25</v>
      </c>
      <c r="AD18" s="13" t="s">
        <v>212</v>
      </c>
    </row>
    <row r="19" spans="1:30" ht="61.2" x14ac:dyDescent="0.3">
      <c r="A19" s="65"/>
      <c r="B19" s="65"/>
      <c r="C19" s="65"/>
      <c r="D19" s="65"/>
      <c r="E19" s="65"/>
      <c r="F19" s="65"/>
      <c r="G19" s="65"/>
      <c r="H19" s="65"/>
      <c r="I19" s="65"/>
      <c r="J19" s="93"/>
      <c r="K19" s="93"/>
      <c r="L19" s="96"/>
      <c r="M19" s="96"/>
      <c r="N19" s="96"/>
      <c r="O19" s="65"/>
      <c r="P19" s="10" t="s">
        <v>220</v>
      </c>
      <c r="Q19" s="10" t="s">
        <v>219</v>
      </c>
      <c r="R19" s="10" t="s">
        <v>81</v>
      </c>
      <c r="S19" s="10">
        <v>0</v>
      </c>
      <c r="T19" s="10">
        <v>3</v>
      </c>
      <c r="U19" s="23">
        <v>1</v>
      </c>
      <c r="V19" s="10">
        <v>3</v>
      </c>
      <c r="W19" s="10"/>
      <c r="X19" s="10">
        <v>3</v>
      </c>
      <c r="Y19" s="10"/>
      <c r="Z19" s="10">
        <v>3</v>
      </c>
      <c r="AA19" s="10"/>
      <c r="AB19" s="9">
        <f t="shared" si="1"/>
        <v>3</v>
      </c>
      <c r="AC19" s="9">
        <f t="shared" si="0"/>
        <v>1</v>
      </c>
      <c r="AD19" s="20"/>
    </row>
    <row r="20" spans="1:30" ht="61.2" x14ac:dyDescent="0.3">
      <c r="A20" s="65"/>
      <c r="B20" s="65"/>
      <c r="C20" s="65"/>
      <c r="D20" s="65"/>
      <c r="E20" s="65"/>
      <c r="F20" s="65"/>
      <c r="G20" s="65"/>
      <c r="H20" s="65"/>
      <c r="I20" s="65"/>
      <c r="J20" s="93"/>
      <c r="K20" s="93"/>
      <c r="L20" s="96"/>
      <c r="M20" s="96"/>
      <c r="N20" s="96"/>
      <c r="O20" s="65"/>
      <c r="P20" s="10" t="s">
        <v>218</v>
      </c>
      <c r="Q20" s="10" t="s">
        <v>217</v>
      </c>
      <c r="R20" s="10" t="s">
        <v>81</v>
      </c>
      <c r="S20" s="10">
        <v>0</v>
      </c>
      <c r="T20" s="10">
        <v>1</v>
      </c>
      <c r="U20" s="23">
        <v>0.24</v>
      </c>
      <c r="V20" s="10">
        <v>1</v>
      </c>
      <c r="W20" s="10"/>
      <c r="X20" s="10">
        <v>1</v>
      </c>
      <c r="Y20" s="10"/>
      <c r="Z20" s="10">
        <v>1</v>
      </c>
      <c r="AA20" s="10"/>
      <c r="AB20" s="9">
        <f t="shared" si="1"/>
        <v>1</v>
      </c>
      <c r="AC20" s="9">
        <f t="shared" si="0"/>
        <v>0.24</v>
      </c>
      <c r="AD20" s="20"/>
    </row>
    <row r="21" spans="1:30" ht="40.799999999999997" x14ac:dyDescent="0.3">
      <c r="A21" s="65"/>
      <c r="B21" s="65"/>
      <c r="C21" s="65"/>
      <c r="D21" s="65"/>
      <c r="E21" s="65"/>
      <c r="F21" s="65"/>
      <c r="G21" s="65"/>
      <c r="H21" s="65"/>
      <c r="I21" s="65"/>
      <c r="J21" s="93"/>
      <c r="K21" s="93"/>
      <c r="L21" s="96"/>
      <c r="M21" s="96"/>
      <c r="N21" s="96"/>
      <c r="O21" s="65"/>
      <c r="P21" s="10" t="s">
        <v>216</v>
      </c>
      <c r="Q21" s="10" t="s">
        <v>215</v>
      </c>
      <c r="R21" s="10" t="s">
        <v>81</v>
      </c>
      <c r="S21" s="10">
        <v>0</v>
      </c>
      <c r="T21" s="23">
        <v>1</v>
      </c>
      <c r="U21" s="23">
        <v>0.1</v>
      </c>
      <c r="V21" s="23">
        <v>1</v>
      </c>
      <c r="W21" s="23"/>
      <c r="X21" s="23">
        <v>1</v>
      </c>
      <c r="Y21" s="23"/>
      <c r="Z21" s="23">
        <v>1</v>
      </c>
      <c r="AA21" s="23"/>
      <c r="AB21" s="22">
        <f t="shared" si="1"/>
        <v>1</v>
      </c>
      <c r="AC21" s="21">
        <f t="shared" si="0"/>
        <v>0.1</v>
      </c>
      <c r="AD21" s="20"/>
    </row>
    <row r="22" spans="1:30" ht="61.2" x14ac:dyDescent="0.3">
      <c r="A22" s="62"/>
      <c r="B22" s="62"/>
      <c r="C22" s="62"/>
      <c r="D22" s="62"/>
      <c r="E22" s="62"/>
      <c r="F22" s="62"/>
      <c r="G22" s="62"/>
      <c r="H22" s="62"/>
      <c r="I22" s="62"/>
      <c r="J22" s="94"/>
      <c r="K22" s="94"/>
      <c r="L22" s="97"/>
      <c r="M22" s="97"/>
      <c r="N22" s="97"/>
      <c r="O22" s="62"/>
      <c r="P22" s="10" t="s">
        <v>214</v>
      </c>
      <c r="Q22" s="10" t="s">
        <v>213</v>
      </c>
      <c r="R22" s="10" t="s">
        <v>81</v>
      </c>
      <c r="S22" s="10">
        <v>0</v>
      </c>
      <c r="T22" s="23">
        <v>1</v>
      </c>
      <c r="U22" s="23">
        <v>0.24</v>
      </c>
      <c r="V22" s="23">
        <v>1</v>
      </c>
      <c r="W22" s="23"/>
      <c r="X22" s="23">
        <v>1</v>
      </c>
      <c r="Y22" s="23"/>
      <c r="Z22" s="23">
        <v>1</v>
      </c>
      <c r="AA22" s="23"/>
      <c r="AB22" s="22">
        <f t="shared" si="1"/>
        <v>1</v>
      </c>
      <c r="AC22" s="21">
        <f t="shared" si="0"/>
        <v>0.24</v>
      </c>
      <c r="AD22" s="8"/>
    </row>
    <row r="23" spans="1:30" ht="61.2" x14ac:dyDescent="0.3">
      <c r="A23" s="64" t="s">
        <v>32</v>
      </c>
      <c r="B23" s="64" t="s">
        <v>31</v>
      </c>
      <c r="C23" s="64" t="s">
        <v>6</v>
      </c>
      <c r="D23" s="64" t="s">
        <v>211</v>
      </c>
      <c r="E23" s="64" t="s">
        <v>210</v>
      </c>
      <c r="F23" s="64" t="s">
        <v>209</v>
      </c>
      <c r="G23" s="64" t="s">
        <v>7</v>
      </c>
      <c r="H23" s="64" t="s">
        <v>6</v>
      </c>
      <c r="I23" s="64" t="s">
        <v>6</v>
      </c>
      <c r="J23" s="83">
        <v>85381</v>
      </c>
      <c r="K23" s="83"/>
      <c r="L23" s="86">
        <v>71768</v>
      </c>
      <c r="M23" s="89">
        <v>73921</v>
      </c>
      <c r="N23" s="89">
        <v>76139</v>
      </c>
      <c r="O23" s="66" t="s">
        <v>208</v>
      </c>
      <c r="P23" s="76" t="s">
        <v>204</v>
      </c>
      <c r="Q23" s="9" t="s">
        <v>207</v>
      </c>
      <c r="R23" s="10" t="s">
        <v>81</v>
      </c>
      <c r="S23" s="9">
        <v>0</v>
      </c>
      <c r="T23" s="9">
        <v>4</v>
      </c>
      <c r="U23" s="9">
        <v>4</v>
      </c>
      <c r="V23" s="9">
        <v>4</v>
      </c>
      <c r="W23" s="9"/>
      <c r="X23" s="35">
        <v>4</v>
      </c>
      <c r="Y23" s="35"/>
      <c r="Z23" s="35">
        <v>4</v>
      </c>
      <c r="AA23" s="35"/>
      <c r="AB23" s="9">
        <f t="shared" si="1"/>
        <v>4</v>
      </c>
      <c r="AC23" s="9">
        <f t="shared" si="0"/>
        <v>4</v>
      </c>
      <c r="AD23" s="77" t="s">
        <v>187</v>
      </c>
    </row>
    <row r="24" spans="1:30" ht="61.2" x14ac:dyDescent="0.3">
      <c r="A24" s="64"/>
      <c r="B24" s="64"/>
      <c r="C24" s="64"/>
      <c r="D24" s="64"/>
      <c r="E24" s="64"/>
      <c r="F24" s="64"/>
      <c r="G24" s="64"/>
      <c r="H24" s="64"/>
      <c r="I24" s="64"/>
      <c r="J24" s="84"/>
      <c r="K24" s="84"/>
      <c r="L24" s="87"/>
      <c r="M24" s="89"/>
      <c r="N24" s="89"/>
      <c r="O24" s="66"/>
      <c r="P24" s="76"/>
      <c r="Q24" s="9" t="s">
        <v>206</v>
      </c>
      <c r="R24" s="9" t="s">
        <v>34</v>
      </c>
      <c r="S24" s="9">
        <v>4776</v>
      </c>
      <c r="T24" s="9">
        <v>49000</v>
      </c>
      <c r="U24" s="9">
        <v>310</v>
      </c>
      <c r="V24" s="9">
        <v>9818</v>
      </c>
      <c r="W24" s="9"/>
      <c r="X24" s="35">
        <v>9680</v>
      </c>
      <c r="Y24" s="35"/>
      <c r="Z24" s="35">
        <v>9480</v>
      </c>
      <c r="AA24" s="35"/>
      <c r="AB24" s="9">
        <f t="shared" si="1"/>
        <v>9480</v>
      </c>
      <c r="AC24" s="9">
        <f t="shared" si="0"/>
        <v>310</v>
      </c>
      <c r="AD24" s="78"/>
    </row>
    <row r="25" spans="1:30" ht="81.599999999999994" x14ac:dyDescent="0.3">
      <c r="A25" s="64"/>
      <c r="B25" s="64"/>
      <c r="C25" s="64"/>
      <c r="D25" s="64"/>
      <c r="E25" s="64"/>
      <c r="F25" s="64"/>
      <c r="G25" s="64"/>
      <c r="H25" s="64"/>
      <c r="I25" s="64"/>
      <c r="J25" s="84"/>
      <c r="K25" s="84"/>
      <c r="L25" s="87"/>
      <c r="M25" s="89"/>
      <c r="N25" s="89"/>
      <c r="O25" s="66"/>
      <c r="P25" s="76"/>
      <c r="Q25" s="9" t="s">
        <v>205</v>
      </c>
      <c r="R25" s="9" t="s">
        <v>34</v>
      </c>
      <c r="S25" s="9">
        <v>0</v>
      </c>
      <c r="T25" s="9">
        <v>6000</v>
      </c>
      <c r="U25" s="9">
        <v>0</v>
      </c>
      <c r="V25" s="9">
        <v>2000</v>
      </c>
      <c r="W25" s="9"/>
      <c r="X25" s="35">
        <v>2000</v>
      </c>
      <c r="Y25" s="35"/>
      <c r="Z25" s="35">
        <v>2000</v>
      </c>
      <c r="AA25" s="35"/>
      <c r="AB25" s="9">
        <f t="shared" si="1"/>
        <v>2000</v>
      </c>
      <c r="AC25" s="9">
        <f t="shared" si="0"/>
        <v>0</v>
      </c>
      <c r="AD25" s="78"/>
    </row>
    <row r="26" spans="1:30" ht="142.80000000000001" x14ac:dyDescent="0.3">
      <c r="A26" s="64"/>
      <c r="B26" s="64"/>
      <c r="C26" s="64"/>
      <c r="D26" s="64"/>
      <c r="E26" s="64"/>
      <c r="F26" s="64"/>
      <c r="G26" s="64"/>
      <c r="H26" s="64"/>
      <c r="I26" s="64"/>
      <c r="J26" s="84"/>
      <c r="K26" s="84"/>
      <c r="L26" s="87"/>
      <c r="M26" s="89"/>
      <c r="N26" s="89"/>
      <c r="O26" s="66"/>
      <c r="P26" s="76" t="s">
        <v>204</v>
      </c>
      <c r="Q26" s="35" t="s">
        <v>203</v>
      </c>
      <c r="R26" s="35" t="s">
        <v>19</v>
      </c>
      <c r="S26" s="9">
        <v>19108</v>
      </c>
      <c r="T26" s="9">
        <v>550600</v>
      </c>
      <c r="U26" s="9">
        <v>2132</v>
      </c>
      <c r="V26" s="9">
        <v>107200</v>
      </c>
      <c r="W26" s="9"/>
      <c r="X26" s="35">
        <v>106400</v>
      </c>
      <c r="Y26" s="35"/>
      <c r="Z26" s="35">
        <v>105400</v>
      </c>
      <c r="AA26" s="35"/>
      <c r="AB26" s="9">
        <f t="shared" si="1"/>
        <v>869600</v>
      </c>
      <c r="AC26" s="9">
        <f t="shared" si="0"/>
        <v>2132</v>
      </c>
      <c r="AD26" s="78"/>
    </row>
    <row r="27" spans="1:30" ht="40.799999999999997" x14ac:dyDescent="0.3">
      <c r="A27" s="64"/>
      <c r="B27" s="64"/>
      <c r="C27" s="64"/>
      <c r="D27" s="64"/>
      <c r="E27" s="64"/>
      <c r="F27" s="64"/>
      <c r="G27" s="64"/>
      <c r="H27" s="64"/>
      <c r="I27" s="64"/>
      <c r="J27" s="84"/>
      <c r="K27" s="84"/>
      <c r="L27" s="87"/>
      <c r="M27" s="89"/>
      <c r="N27" s="89"/>
      <c r="O27" s="66"/>
      <c r="P27" s="76"/>
      <c r="Q27" s="36" t="s">
        <v>202</v>
      </c>
      <c r="R27" s="36" t="s">
        <v>81</v>
      </c>
      <c r="S27" s="36">
        <v>1</v>
      </c>
      <c r="T27" s="36">
        <v>1</v>
      </c>
      <c r="U27" s="36">
        <v>1</v>
      </c>
      <c r="V27" s="36">
        <v>1</v>
      </c>
      <c r="W27" s="36"/>
      <c r="X27" s="36">
        <v>1</v>
      </c>
      <c r="Y27" s="36"/>
      <c r="Z27" s="36">
        <v>1</v>
      </c>
      <c r="AA27" s="36"/>
      <c r="AB27" s="22">
        <f t="shared" si="1"/>
        <v>1</v>
      </c>
      <c r="AC27" s="21">
        <f t="shared" si="0"/>
        <v>1</v>
      </c>
      <c r="AD27" s="78"/>
    </row>
    <row r="28" spans="1:30" ht="61.2" x14ac:dyDescent="0.3">
      <c r="A28" s="64"/>
      <c r="B28" s="64"/>
      <c r="C28" s="64"/>
      <c r="D28" s="64"/>
      <c r="E28" s="64"/>
      <c r="F28" s="64"/>
      <c r="G28" s="64"/>
      <c r="H28" s="64"/>
      <c r="I28" s="64"/>
      <c r="J28" s="84"/>
      <c r="K28" s="84"/>
      <c r="L28" s="87"/>
      <c r="M28" s="89"/>
      <c r="N28" s="89"/>
      <c r="O28" s="66"/>
      <c r="P28" s="76"/>
      <c r="Q28" s="9" t="s">
        <v>201</v>
      </c>
      <c r="R28" s="35" t="s">
        <v>19</v>
      </c>
      <c r="S28" s="9">
        <v>3083</v>
      </c>
      <c r="T28" s="9">
        <v>1353</v>
      </c>
      <c r="U28" s="9">
        <v>150</v>
      </c>
      <c r="V28" s="9">
        <v>255</v>
      </c>
      <c r="W28" s="9"/>
      <c r="X28" s="35">
        <v>255</v>
      </c>
      <c r="Y28" s="35"/>
      <c r="Z28" s="35">
        <v>256</v>
      </c>
      <c r="AA28" s="35"/>
      <c r="AB28" s="35">
        <f>Z28+X28+V28+T28</f>
        <v>2119</v>
      </c>
      <c r="AC28" s="9">
        <f t="shared" si="0"/>
        <v>150</v>
      </c>
      <c r="AD28" s="78"/>
    </row>
    <row r="29" spans="1:30" ht="81.599999999999994" x14ac:dyDescent="0.3">
      <c r="A29" s="64"/>
      <c r="B29" s="64"/>
      <c r="C29" s="64"/>
      <c r="D29" s="64"/>
      <c r="E29" s="64"/>
      <c r="F29" s="64"/>
      <c r="G29" s="64"/>
      <c r="H29" s="64"/>
      <c r="I29" s="64"/>
      <c r="J29" s="84"/>
      <c r="K29" s="84"/>
      <c r="L29" s="87"/>
      <c r="M29" s="89"/>
      <c r="N29" s="89"/>
      <c r="O29" s="66"/>
      <c r="P29" s="76" t="s">
        <v>200</v>
      </c>
      <c r="Q29" s="9" t="s">
        <v>199</v>
      </c>
      <c r="R29" s="9" t="s">
        <v>34</v>
      </c>
      <c r="S29" s="9">
        <v>0</v>
      </c>
      <c r="T29" s="35">
        <v>2000</v>
      </c>
      <c r="U29" s="9">
        <v>0</v>
      </c>
      <c r="V29" s="35">
        <v>2000</v>
      </c>
      <c r="W29" s="35"/>
      <c r="X29" s="35">
        <v>2000</v>
      </c>
      <c r="Y29" s="35"/>
      <c r="Z29" s="35">
        <v>2000</v>
      </c>
      <c r="AA29" s="35"/>
      <c r="AB29" s="9">
        <f t="shared" ref="AB29:AB60" si="2">+_xlfn.IFS(R29="Acumulado",T29+V29+X29+Z29,R29="Capacidad",Z29,R29="Flujo",Z29,R29="Reducción",Z29,R29="Stock",Z29)</f>
        <v>2000</v>
      </c>
      <c r="AC29" s="9">
        <f t="shared" si="0"/>
        <v>0</v>
      </c>
      <c r="AD29" s="78"/>
    </row>
    <row r="30" spans="1:30" ht="61.2" x14ac:dyDescent="0.3">
      <c r="A30" s="64"/>
      <c r="B30" s="64"/>
      <c r="C30" s="64"/>
      <c r="D30" s="64"/>
      <c r="E30" s="64"/>
      <c r="F30" s="64"/>
      <c r="G30" s="64"/>
      <c r="H30" s="64"/>
      <c r="I30" s="64"/>
      <c r="J30" s="84"/>
      <c r="K30" s="84"/>
      <c r="L30" s="87"/>
      <c r="M30" s="89"/>
      <c r="N30" s="89"/>
      <c r="O30" s="66"/>
      <c r="P30" s="76"/>
      <c r="Q30" s="9" t="s">
        <v>198</v>
      </c>
      <c r="R30" s="9" t="s">
        <v>34</v>
      </c>
      <c r="S30" s="9">
        <v>9742</v>
      </c>
      <c r="T30" s="35">
        <v>2000</v>
      </c>
      <c r="U30" s="9">
        <v>0</v>
      </c>
      <c r="V30" s="35">
        <v>2000</v>
      </c>
      <c r="W30" s="35"/>
      <c r="X30" s="35">
        <v>2000</v>
      </c>
      <c r="Y30" s="35"/>
      <c r="Z30" s="35">
        <v>2000</v>
      </c>
      <c r="AA30" s="35"/>
      <c r="AB30" s="9">
        <f t="shared" si="2"/>
        <v>2000</v>
      </c>
      <c r="AC30" s="9">
        <f t="shared" si="0"/>
        <v>0</v>
      </c>
      <c r="AD30" s="78"/>
    </row>
    <row r="31" spans="1:30" ht="81.599999999999994" x14ac:dyDescent="0.3">
      <c r="A31" s="64"/>
      <c r="B31" s="64"/>
      <c r="C31" s="64"/>
      <c r="D31" s="64"/>
      <c r="E31" s="64"/>
      <c r="F31" s="64"/>
      <c r="G31" s="64"/>
      <c r="H31" s="64"/>
      <c r="I31" s="64"/>
      <c r="J31" s="84"/>
      <c r="K31" s="84"/>
      <c r="L31" s="87"/>
      <c r="M31" s="89"/>
      <c r="N31" s="89"/>
      <c r="O31" s="66"/>
      <c r="P31" s="76"/>
      <c r="Q31" s="9" t="s">
        <v>196</v>
      </c>
      <c r="R31" s="9" t="s">
        <v>197</v>
      </c>
      <c r="S31" s="9">
        <v>1</v>
      </c>
      <c r="T31" s="9">
        <v>16</v>
      </c>
      <c r="U31" s="9">
        <v>0</v>
      </c>
      <c r="V31" s="9">
        <v>15</v>
      </c>
      <c r="W31" s="9"/>
      <c r="X31" s="9">
        <v>15</v>
      </c>
      <c r="Y31" s="9"/>
      <c r="Z31" s="9">
        <v>15</v>
      </c>
      <c r="AA31" s="9"/>
      <c r="AB31" s="9">
        <f t="shared" si="2"/>
        <v>15</v>
      </c>
      <c r="AC31" s="9">
        <f t="shared" si="0"/>
        <v>0</v>
      </c>
      <c r="AD31" s="78"/>
    </row>
    <row r="32" spans="1:30" ht="61.2" x14ac:dyDescent="0.3">
      <c r="A32" s="64"/>
      <c r="B32" s="64"/>
      <c r="C32" s="64"/>
      <c r="D32" s="64"/>
      <c r="E32" s="64"/>
      <c r="F32" s="64"/>
      <c r="G32" s="64"/>
      <c r="H32" s="64"/>
      <c r="I32" s="64"/>
      <c r="J32" s="84"/>
      <c r="K32" s="84"/>
      <c r="L32" s="87"/>
      <c r="M32" s="89"/>
      <c r="N32" s="89"/>
      <c r="O32" s="66"/>
      <c r="P32" s="76"/>
      <c r="Q32" s="9" t="s">
        <v>195</v>
      </c>
      <c r="R32" s="9" t="s">
        <v>34</v>
      </c>
      <c r="S32" s="9">
        <v>347200</v>
      </c>
      <c r="T32" s="35">
        <v>20000</v>
      </c>
      <c r="U32" s="9">
        <v>0</v>
      </c>
      <c r="V32" s="35">
        <v>16000</v>
      </c>
      <c r="W32" s="35"/>
      <c r="X32" s="35">
        <v>16000</v>
      </c>
      <c r="Y32" s="35"/>
      <c r="Z32" s="35">
        <v>16000</v>
      </c>
      <c r="AA32" s="35"/>
      <c r="AB32" s="9">
        <f t="shared" si="2"/>
        <v>16000</v>
      </c>
      <c r="AC32" s="9">
        <f t="shared" si="0"/>
        <v>0</v>
      </c>
      <c r="AD32" s="78"/>
    </row>
    <row r="33" spans="1:30" ht="40.799999999999997" x14ac:dyDescent="0.3">
      <c r="A33" s="64"/>
      <c r="B33" s="64"/>
      <c r="C33" s="64"/>
      <c r="D33" s="64"/>
      <c r="E33" s="64"/>
      <c r="F33" s="64"/>
      <c r="G33" s="64"/>
      <c r="H33" s="64"/>
      <c r="I33" s="64"/>
      <c r="J33" s="84"/>
      <c r="K33" s="84"/>
      <c r="L33" s="87"/>
      <c r="M33" s="89"/>
      <c r="N33" s="89"/>
      <c r="O33" s="66"/>
      <c r="P33" s="76"/>
      <c r="Q33" s="9" t="s">
        <v>194</v>
      </c>
      <c r="R33" s="9" t="s">
        <v>34</v>
      </c>
      <c r="S33" s="9">
        <v>33942</v>
      </c>
      <c r="T33" s="35">
        <v>3000</v>
      </c>
      <c r="U33" s="9">
        <v>0</v>
      </c>
      <c r="V33" s="35">
        <v>2550</v>
      </c>
      <c r="W33" s="35"/>
      <c r="X33" s="35">
        <v>2550</v>
      </c>
      <c r="Y33" s="35"/>
      <c r="Z33" s="35">
        <v>2550</v>
      </c>
      <c r="AA33" s="35"/>
      <c r="AB33" s="9">
        <f t="shared" si="2"/>
        <v>2550</v>
      </c>
      <c r="AC33" s="9">
        <f t="shared" si="0"/>
        <v>0</v>
      </c>
      <c r="AD33" s="78"/>
    </row>
    <row r="34" spans="1:30" ht="20.399999999999999" x14ac:dyDescent="0.3">
      <c r="A34" s="64"/>
      <c r="B34" s="64"/>
      <c r="C34" s="64"/>
      <c r="D34" s="64"/>
      <c r="E34" s="64"/>
      <c r="F34" s="64"/>
      <c r="G34" s="64"/>
      <c r="H34" s="64"/>
      <c r="I34" s="64"/>
      <c r="J34" s="84"/>
      <c r="K34" s="84"/>
      <c r="L34" s="87"/>
      <c r="M34" s="89"/>
      <c r="N34" s="89"/>
      <c r="O34" s="66"/>
      <c r="P34" s="64" t="s">
        <v>193</v>
      </c>
      <c r="Q34" s="10" t="s">
        <v>192</v>
      </c>
      <c r="R34" s="10" t="s">
        <v>3</v>
      </c>
      <c r="S34" s="10">
        <v>30000</v>
      </c>
      <c r="T34" s="24">
        <v>17750</v>
      </c>
      <c r="U34" s="9">
        <v>0</v>
      </c>
      <c r="V34" s="24">
        <v>25303</v>
      </c>
      <c r="W34" s="24"/>
      <c r="X34" s="24">
        <v>24159</v>
      </c>
      <c r="Y34" s="24"/>
      <c r="Z34" s="24">
        <v>21129</v>
      </c>
      <c r="AA34" s="24"/>
      <c r="AB34" s="9">
        <f t="shared" si="2"/>
        <v>88341</v>
      </c>
      <c r="AC34" s="9">
        <f t="shared" si="0"/>
        <v>0</v>
      </c>
      <c r="AD34" s="78"/>
    </row>
    <row r="35" spans="1:30" ht="61.2" x14ac:dyDescent="0.3">
      <c r="A35" s="64"/>
      <c r="B35" s="64"/>
      <c r="C35" s="64"/>
      <c r="D35" s="64"/>
      <c r="E35" s="64"/>
      <c r="F35" s="64"/>
      <c r="G35" s="64"/>
      <c r="H35" s="64"/>
      <c r="I35" s="64"/>
      <c r="J35" s="84"/>
      <c r="K35" s="84"/>
      <c r="L35" s="87"/>
      <c r="M35" s="89"/>
      <c r="N35" s="89"/>
      <c r="O35" s="66"/>
      <c r="P35" s="64"/>
      <c r="Q35" s="10" t="s">
        <v>191</v>
      </c>
      <c r="R35" s="9" t="s">
        <v>3</v>
      </c>
      <c r="S35" s="10">
        <v>946</v>
      </c>
      <c r="T35" s="10">
        <v>120</v>
      </c>
      <c r="U35" s="9">
        <v>31.5</v>
      </c>
      <c r="V35" s="10">
        <v>117</v>
      </c>
      <c r="W35" s="10"/>
      <c r="X35" s="10">
        <v>107</v>
      </c>
      <c r="Y35" s="10"/>
      <c r="Z35" s="10">
        <v>100</v>
      </c>
      <c r="AA35" s="10"/>
      <c r="AB35" s="9">
        <f t="shared" si="2"/>
        <v>444</v>
      </c>
      <c r="AC35" s="9">
        <f t="shared" si="0"/>
        <v>31.5</v>
      </c>
      <c r="AD35" s="78"/>
    </row>
    <row r="36" spans="1:30" ht="81.599999999999994" x14ac:dyDescent="0.3">
      <c r="A36" s="64"/>
      <c r="B36" s="64"/>
      <c r="C36" s="64"/>
      <c r="D36" s="64"/>
      <c r="E36" s="64"/>
      <c r="F36" s="64"/>
      <c r="G36" s="64"/>
      <c r="H36" s="64"/>
      <c r="I36" s="64"/>
      <c r="J36" s="84"/>
      <c r="K36" s="84"/>
      <c r="L36" s="87"/>
      <c r="M36" s="89"/>
      <c r="N36" s="89"/>
      <c r="O36" s="66"/>
      <c r="P36" s="64"/>
      <c r="Q36" s="10" t="s">
        <v>190</v>
      </c>
      <c r="R36" s="9" t="s">
        <v>3</v>
      </c>
      <c r="S36" s="10">
        <v>8686</v>
      </c>
      <c r="T36" s="24">
        <v>1000</v>
      </c>
      <c r="U36" s="9">
        <v>200</v>
      </c>
      <c r="V36" s="10">
        <v>500</v>
      </c>
      <c r="W36" s="10"/>
      <c r="X36" s="10">
        <v>500</v>
      </c>
      <c r="Y36" s="10"/>
      <c r="Z36" s="10">
        <v>600</v>
      </c>
      <c r="AA36" s="10"/>
      <c r="AB36" s="9">
        <f t="shared" si="2"/>
        <v>2600</v>
      </c>
      <c r="AC36" s="9">
        <f t="shared" si="0"/>
        <v>200</v>
      </c>
      <c r="AD36" s="78"/>
    </row>
    <row r="37" spans="1:30" ht="102" x14ac:dyDescent="0.3">
      <c r="A37" s="64"/>
      <c r="B37" s="64"/>
      <c r="C37" s="64"/>
      <c r="D37" s="64"/>
      <c r="E37" s="64"/>
      <c r="F37" s="64"/>
      <c r="G37" s="64"/>
      <c r="H37" s="64"/>
      <c r="I37" s="64"/>
      <c r="J37" s="84"/>
      <c r="K37" s="84"/>
      <c r="L37" s="87"/>
      <c r="M37" s="89"/>
      <c r="N37" s="89"/>
      <c r="O37" s="66"/>
      <c r="P37" s="64"/>
      <c r="Q37" s="10" t="s">
        <v>189</v>
      </c>
      <c r="R37" s="10" t="s">
        <v>3</v>
      </c>
      <c r="S37" s="10">
        <v>1000</v>
      </c>
      <c r="T37" s="24">
        <v>2000</v>
      </c>
      <c r="U37" s="9">
        <v>0</v>
      </c>
      <c r="V37" s="24">
        <v>2700</v>
      </c>
      <c r="W37" s="24"/>
      <c r="X37" s="24">
        <v>2500</v>
      </c>
      <c r="Y37" s="24"/>
      <c r="Z37" s="24">
        <v>2200</v>
      </c>
      <c r="AA37" s="24"/>
      <c r="AB37" s="9">
        <f t="shared" si="2"/>
        <v>9400</v>
      </c>
      <c r="AC37" s="9">
        <f t="shared" si="0"/>
        <v>0</v>
      </c>
      <c r="AD37" s="78"/>
    </row>
    <row r="38" spans="1:30" ht="40.799999999999997" x14ac:dyDescent="0.3">
      <c r="A38" s="64"/>
      <c r="B38" s="64"/>
      <c r="C38" s="64"/>
      <c r="D38" s="64"/>
      <c r="E38" s="64"/>
      <c r="F38" s="64"/>
      <c r="G38" s="64"/>
      <c r="H38" s="64"/>
      <c r="I38" s="64"/>
      <c r="J38" s="85"/>
      <c r="K38" s="85"/>
      <c r="L38" s="88"/>
      <c r="M38" s="89"/>
      <c r="N38" s="89"/>
      <c r="O38" s="66"/>
      <c r="P38" s="64"/>
      <c r="Q38" s="10" t="s">
        <v>188</v>
      </c>
      <c r="R38" s="10" t="s">
        <v>3</v>
      </c>
      <c r="S38" s="10">
        <v>4</v>
      </c>
      <c r="T38" s="10">
        <v>4</v>
      </c>
      <c r="U38" s="9">
        <v>0</v>
      </c>
      <c r="V38" s="10">
        <v>2</v>
      </c>
      <c r="W38" s="10"/>
      <c r="X38" s="10">
        <v>2</v>
      </c>
      <c r="Y38" s="10"/>
      <c r="Z38" s="10">
        <v>2</v>
      </c>
      <c r="AA38" s="10"/>
      <c r="AB38" s="9">
        <f t="shared" si="2"/>
        <v>10</v>
      </c>
      <c r="AC38" s="9">
        <f t="shared" si="0"/>
        <v>0</v>
      </c>
      <c r="AD38" s="79"/>
    </row>
    <row r="39" spans="1:30" ht="204" x14ac:dyDescent="0.3">
      <c r="A39" s="17" t="s">
        <v>32</v>
      </c>
      <c r="B39" s="17" t="s">
        <v>86</v>
      </c>
      <c r="C39" s="17" t="s">
        <v>30</v>
      </c>
      <c r="D39" s="17" t="s">
        <v>151</v>
      </c>
      <c r="E39" s="17" t="s">
        <v>186</v>
      </c>
      <c r="F39" s="17" t="s">
        <v>185</v>
      </c>
      <c r="G39" s="17" t="s">
        <v>7</v>
      </c>
      <c r="H39" s="17" t="s">
        <v>184</v>
      </c>
      <c r="I39" s="17" t="s">
        <v>157</v>
      </c>
      <c r="J39" s="31">
        <v>13860319944</v>
      </c>
      <c r="K39" s="32">
        <f>'[2]1. Iniciativas-PA'!N13</f>
        <v>1656402031.5999999</v>
      </c>
      <c r="L39" s="31">
        <v>14594</v>
      </c>
      <c r="M39" s="31">
        <v>15032</v>
      </c>
      <c r="N39" s="31">
        <v>15484</v>
      </c>
      <c r="O39" s="17" t="s">
        <v>156</v>
      </c>
      <c r="P39" s="17" t="s">
        <v>183</v>
      </c>
      <c r="Q39" s="12" t="s">
        <v>182</v>
      </c>
      <c r="R39" s="17" t="s">
        <v>19</v>
      </c>
      <c r="S39" s="17">
        <v>0</v>
      </c>
      <c r="T39" s="18">
        <v>110000</v>
      </c>
      <c r="U39" s="17">
        <v>0</v>
      </c>
      <c r="V39" s="18">
        <v>140000</v>
      </c>
      <c r="W39" s="17">
        <v>0</v>
      </c>
      <c r="X39" s="18">
        <v>150000</v>
      </c>
      <c r="Y39" s="17">
        <v>0</v>
      </c>
      <c r="Z39" s="18">
        <v>100000</v>
      </c>
      <c r="AA39" s="17">
        <v>0</v>
      </c>
      <c r="AB39" s="17">
        <f t="shared" si="2"/>
        <v>500000</v>
      </c>
      <c r="AC39" s="17">
        <f t="shared" si="0"/>
        <v>0</v>
      </c>
      <c r="AD39" s="17" t="s">
        <v>153</v>
      </c>
    </row>
    <row r="40" spans="1:30" ht="102" x14ac:dyDescent="0.3">
      <c r="A40" s="51" t="s">
        <v>12</v>
      </c>
      <c r="B40" s="51" t="s">
        <v>181</v>
      </c>
      <c r="C40" s="51" t="s">
        <v>30</v>
      </c>
      <c r="D40" s="51" t="s">
        <v>151</v>
      </c>
      <c r="E40" s="51" t="s">
        <v>180</v>
      </c>
      <c r="F40" s="51" t="s">
        <v>179</v>
      </c>
      <c r="G40" s="51" t="s">
        <v>7</v>
      </c>
      <c r="H40" s="90" t="s">
        <v>178</v>
      </c>
      <c r="I40" s="51" t="s">
        <v>177</v>
      </c>
      <c r="J40" s="81">
        <v>62573005004</v>
      </c>
      <c r="K40" s="69">
        <f>'[2]1. Iniciativas-PA'!N14</f>
        <v>447928475.26999986</v>
      </c>
      <c r="L40" s="81">
        <v>65889</v>
      </c>
      <c r="M40" s="81">
        <v>67866</v>
      </c>
      <c r="N40" s="81">
        <v>69178</v>
      </c>
      <c r="O40" s="51" t="s">
        <v>176</v>
      </c>
      <c r="P40" s="17" t="s">
        <v>175</v>
      </c>
      <c r="Q40" s="17" t="s">
        <v>174</v>
      </c>
      <c r="R40" s="17" t="s">
        <v>19</v>
      </c>
      <c r="S40" s="17" t="s">
        <v>172</v>
      </c>
      <c r="T40" s="34">
        <v>0.02</v>
      </c>
      <c r="U40" s="7">
        <v>5.0000000000000001E-4</v>
      </c>
      <c r="V40" s="34">
        <v>0.02</v>
      </c>
      <c r="W40" s="25">
        <v>0</v>
      </c>
      <c r="X40" s="34">
        <v>0.02</v>
      </c>
      <c r="Y40" s="25">
        <v>0</v>
      </c>
      <c r="Z40" s="34">
        <v>0.02</v>
      </c>
      <c r="AA40" s="25">
        <v>0</v>
      </c>
      <c r="AB40" s="25">
        <f t="shared" si="2"/>
        <v>0.08</v>
      </c>
      <c r="AC40" s="25">
        <f t="shared" si="0"/>
        <v>5.0000000000000001E-4</v>
      </c>
      <c r="AD40" s="51" t="s">
        <v>170</v>
      </c>
    </row>
    <row r="41" spans="1:30" ht="102" x14ac:dyDescent="0.3">
      <c r="A41" s="53"/>
      <c r="B41" s="53"/>
      <c r="C41" s="53"/>
      <c r="D41" s="53"/>
      <c r="E41" s="53"/>
      <c r="F41" s="53"/>
      <c r="G41" s="53"/>
      <c r="H41" s="91"/>
      <c r="I41" s="53"/>
      <c r="J41" s="82">
        <v>0</v>
      </c>
      <c r="K41" s="70"/>
      <c r="L41" s="82"/>
      <c r="M41" s="82"/>
      <c r="N41" s="82"/>
      <c r="O41" s="53"/>
      <c r="P41" s="17" t="s">
        <v>173</v>
      </c>
      <c r="Q41" s="17" t="s">
        <v>171</v>
      </c>
      <c r="R41" s="17" t="s">
        <v>19</v>
      </c>
      <c r="S41" s="17" t="s">
        <v>172</v>
      </c>
      <c r="T41" s="33">
        <v>1.4999999999999999E-2</v>
      </c>
      <c r="U41" s="7">
        <v>5.0000000000000001E-4</v>
      </c>
      <c r="V41" s="33">
        <v>1.4999999999999999E-2</v>
      </c>
      <c r="W41" s="25">
        <v>0</v>
      </c>
      <c r="X41" s="33">
        <v>1.4999999999999999E-2</v>
      </c>
      <c r="Y41" s="25">
        <v>0</v>
      </c>
      <c r="Z41" s="33">
        <v>1.4999999999999999E-2</v>
      </c>
      <c r="AA41" s="25">
        <v>0</v>
      </c>
      <c r="AB41" s="25">
        <f t="shared" si="2"/>
        <v>0.06</v>
      </c>
      <c r="AC41" s="25">
        <f t="shared" ref="AC41:AC72" si="3">+_xlfn.IFS(R41="Acumulado",U41+W41+Y41+AA41,R41="Capacidad",AA41,R41="Flujo",U41,R41="Reducción",U41,R41="Stock",U41)</f>
        <v>5.0000000000000001E-4</v>
      </c>
      <c r="AD41" s="53"/>
    </row>
    <row r="42" spans="1:30" ht="40.799999999999997" x14ac:dyDescent="0.3">
      <c r="A42" s="51" t="s">
        <v>169</v>
      </c>
      <c r="B42" s="51" t="s">
        <v>129</v>
      </c>
      <c r="C42" s="51" t="s">
        <v>30</v>
      </c>
      <c r="D42" s="51" t="s">
        <v>151</v>
      </c>
      <c r="E42" s="51" t="s">
        <v>168</v>
      </c>
      <c r="F42" s="51" t="s">
        <v>167</v>
      </c>
      <c r="G42" s="51" t="s">
        <v>7</v>
      </c>
      <c r="H42" s="51" t="s">
        <v>166</v>
      </c>
      <c r="I42" s="51" t="s">
        <v>157</v>
      </c>
      <c r="J42" s="57">
        <v>31735980631</v>
      </c>
      <c r="K42" s="57">
        <f>'[2]1. Iniciativas-PA'!N15</f>
        <v>96166666</v>
      </c>
      <c r="L42" s="57">
        <v>26037.11</v>
      </c>
      <c r="M42" s="57">
        <v>26818.52</v>
      </c>
      <c r="N42" s="57">
        <v>27622.78</v>
      </c>
      <c r="O42" s="51" t="s">
        <v>71</v>
      </c>
      <c r="P42" s="17" t="s">
        <v>165</v>
      </c>
      <c r="Q42" s="17" t="s">
        <v>164</v>
      </c>
      <c r="R42" s="17" t="s">
        <v>19</v>
      </c>
      <c r="S42" s="17">
        <v>0</v>
      </c>
      <c r="T42" s="18">
        <v>65000</v>
      </c>
      <c r="U42" s="17">
        <v>0</v>
      </c>
      <c r="V42" s="18">
        <v>65000</v>
      </c>
      <c r="W42" s="17">
        <v>0</v>
      </c>
      <c r="X42" s="18">
        <v>65000</v>
      </c>
      <c r="Y42" s="17">
        <v>0</v>
      </c>
      <c r="Z42" s="18">
        <v>65000</v>
      </c>
      <c r="AA42" s="17">
        <v>0</v>
      </c>
      <c r="AB42" s="17">
        <f t="shared" si="2"/>
        <v>260000</v>
      </c>
      <c r="AC42" s="17">
        <f t="shared" si="3"/>
        <v>0</v>
      </c>
      <c r="AD42" s="51" t="s">
        <v>66</v>
      </c>
    </row>
    <row r="43" spans="1:30" ht="40.799999999999997" x14ac:dyDescent="0.3">
      <c r="A43" s="52"/>
      <c r="B43" s="52"/>
      <c r="C43" s="52"/>
      <c r="D43" s="52"/>
      <c r="E43" s="52"/>
      <c r="F43" s="52"/>
      <c r="G43" s="52"/>
      <c r="H43" s="52"/>
      <c r="I43" s="52"/>
      <c r="J43" s="58">
        <v>0</v>
      </c>
      <c r="K43" s="58"/>
      <c r="L43" s="58"/>
      <c r="M43" s="58"/>
      <c r="N43" s="58"/>
      <c r="O43" s="52"/>
      <c r="P43" s="17" t="s">
        <v>163</v>
      </c>
      <c r="Q43" s="17" t="s">
        <v>162</v>
      </c>
      <c r="R43" s="17" t="s">
        <v>19</v>
      </c>
      <c r="S43" s="17">
        <v>0</v>
      </c>
      <c r="T43" s="18">
        <v>5000</v>
      </c>
      <c r="U43" s="17">
        <v>0</v>
      </c>
      <c r="V43" s="18">
        <v>5000</v>
      </c>
      <c r="W43" s="17">
        <v>0</v>
      </c>
      <c r="X43" s="18">
        <v>5000</v>
      </c>
      <c r="Y43" s="17">
        <v>0</v>
      </c>
      <c r="Z43" s="18">
        <v>5000</v>
      </c>
      <c r="AA43" s="17">
        <v>0</v>
      </c>
      <c r="AB43" s="17">
        <f t="shared" si="2"/>
        <v>20000</v>
      </c>
      <c r="AC43" s="17">
        <f t="shared" si="3"/>
        <v>0</v>
      </c>
      <c r="AD43" s="52"/>
    </row>
    <row r="44" spans="1:30" ht="61.2" x14ac:dyDescent="0.3">
      <c r="A44" s="53"/>
      <c r="B44" s="53"/>
      <c r="C44" s="53"/>
      <c r="D44" s="53"/>
      <c r="E44" s="53"/>
      <c r="F44" s="53"/>
      <c r="G44" s="53"/>
      <c r="H44" s="53"/>
      <c r="I44" s="53"/>
      <c r="J44" s="59">
        <v>0</v>
      </c>
      <c r="K44" s="59"/>
      <c r="L44" s="59"/>
      <c r="M44" s="59"/>
      <c r="N44" s="59"/>
      <c r="O44" s="53"/>
      <c r="P44" s="17" t="s">
        <v>161</v>
      </c>
      <c r="Q44" s="17" t="s">
        <v>160</v>
      </c>
      <c r="R44" s="17" t="s">
        <v>19</v>
      </c>
      <c r="S44" s="17">
        <v>0</v>
      </c>
      <c r="T44" s="18">
        <v>5000</v>
      </c>
      <c r="U44" s="17">
        <v>0</v>
      </c>
      <c r="V44" s="18">
        <v>5000</v>
      </c>
      <c r="W44" s="17">
        <v>0</v>
      </c>
      <c r="X44" s="18">
        <v>5000</v>
      </c>
      <c r="Y44" s="17">
        <v>0</v>
      </c>
      <c r="Z44" s="18">
        <v>5000</v>
      </c>
      <c r="AA44" s="17">
        <v>0</v>
      </c>
      <c r="AB44" s="17">
        <f t="shared" si="2"/>
        <v>20000</v>
      </c>
      <c r="AC44" s="17">
        <f t="shared" si="3"/>
        <v>0</v>
      </c>
      <c r="AD44" s="53"/>
    </row>
    <row r="45" spans="1:30" ht="204" x14ac:dyDescent="0.3">
      <c r="A45" s="17" t="s">
        <v>32</v>
      </c>
      <c r="B45" s="17" t="s">
        <v>86</v>
      </c>
      <c r="C45" s="17" t="s">
        <v>30</v>
      </c>
      <c r="D45" s="17" t="s">
        <v>128</v>
      </c>
      <c r="E45" s="17" t="s">
        <v>159</v>
      </c>
      <c r="F45" s="17" t="s">
        <v>158</v>
      </c>
      <c r="G45" s="17" t="s">
        <v>7</v>
      </c>
      <c r="H45" s="17" t="s">
        <v>6</v>
      </c>
      <c r="I45" s="17" t="s">
        <v>157</v>
      </c>
      <c r="J45" s="31">
        <v>6050000000</v>
      </c>
      <c r="K45" s="32">
        <f>'[2]1. Iniciativas-PA'!N16</f>
        <v>0</v>
      </c>
      <c r="L45" s="31">
        <v>6371</v>
      </c>
      <c r="M45" s="31">
        <v>6562</v>
      </c>
      <c r="N45" s="31">
        <v>6759</v>
      </c>
      <c r="O45" s="17" t="s">
        <v>156</v>
      </c>
      <c r="P45" s="17" t="s">
        <v>155</v>
      </c>
      <c r="Q45" s="17" t="s">
        <v>154</v>
      </c>
      <c r="R45" s="17" t="s">
        <v>19</v>
      </c>
      <c r="S45" s="17">
        <v>0</v>
      </c>
      <c r="T45" s="18">
        <v>700000</v>
      </c>
      <c r="U45" s="17">
        <v>0</v>
      </c>
      <c r="V45" s="18">
        <v>1000000</v>
      </c>
      <c r="W45" s="17">
        <v>0</v>
      </c>
      <c r="X45" s="18">
        <v>1300000</v>
      </c>
      <c r="Y45" s="17">
        <v>0</v>
      </c>
      <c r="Z45" s="18">
        <v>1000000</v>
      </c>
      <c r="AA45" s="17">
        <v>0</v>
      </c>
      <c r="AB45" s="17">
        <f t="shared" si="2"/>
        <v>4000000</v>
      </c>
      <c r="AC45" s="17">
        <f t="shared" si="3"/>
        <v>0</v>
      </c>
      <c r="AD45" s="17" t="s">
        <v>153</v>
      </c>
    </row>
    <row r="46" spans="1:30" ht="81.599999999999994" x14ac:dyDescent="0.3">
      <c r="A46" s="76" t="s">
        <v>12</v>
      </c>
      <c r="B46" s="76" t="s">
        <v>152</v>
      </c>
      <c r="C46" s="76" t="s">
        <v>6</v>
      </c>
      <c r="D46" s="76" t="s">
        <v>151</v>
      </c>
      <c r="E46" s="76" t="s">
        <v>150</v>
      </c>
      <c r="F46" s="76" t="s">
        <v>149</v>
      </c>
      <c r="G46" s="76" t="s">
        <v>7</v>
      </c>
      <c r="H46" s="76" t="s">
        <v>6</v>
      </c>
      <c r="I46" s="76" t="s">
        <v>6</v>
      </c>
      <c r="J46" s="80"/>
      <c r="K46" s="80"/>
      <c r="L46" s="75">
        <v>43907</v>
      </c>
      <c r="M46" s="75">
        <v>45225</v>
      </c>
      <c r="N46" s="75">
        <v>46581</v>
      </c>
      <c r="O46" s="76" t="s">
        <v>148</v>
      </c>
      <c r="P46" s="76" t="s">
        <v>147</v>
      </c>
      <c r="Q46" s="9" t="s">
        <v>146</v>
      </c>
      <c r="R46" s="9" t="s">
        <v>81</v>
      </c>
      <c r="S46" s="9">
        <v>3</v>
      </c>
      <c r="T46" s="9">
        <v>3</v>
      </c>
      <c r="U46" s="9">
        <v>3</v>
      </c>
      <c r="V46" s="9">
        <v>3</v>
      </c>
      <c r="W46" s="9"/>
      <c r="X46" s="9">
        <v>3</v>
      </c>
      <c r="Y46" s="9"/>
      <c r="Z46" s="9">
        <v>3</v>
      </c>
      <c r="AA46" s="9"/>
      <c r="AB46" s="9">
        <f t="shared" si="2"/>
        <v>3</v>
      </c>
      <c r="AC46" s="9">
        <f t="shared" si="3"/>
        <v>3</v>
      </c>
      <c r="AD46" s="77" t="s">
        <v>138</v>
      </c>
    </row>
    <row r="47" spans="1:30" ht="40.799999999999997" x14ac:dyDescent="0.3">
      <c r="A47" s="76"/>
      <c r="B47" s="76"/>
      <c r="C47" s="76"/>
      <c r="D47" s="76"/>
      <c r="E47" s="76"/>
      <c r="F47" s="76"/>
      <c r="G47" s="76"/>
      <c r="H47" s="76"/>
      <c r="I47" s="76"/>
      <c r="J47" s="80"/>
      <c r="K47" s="80"/>
      <c r="L47" s="75"/>
      <c r="M47" s="75"/>
      <c r="N47" s="75"/>
      <c r="O47" s="76"/>
      <c r="P47" s="76"/>
      <c r="Q47" s="9" t="s">
        <v>145</v>
      </c>
      <c r="R47" s="9" t="s">
        <v>34</v>
      </c>
      <c r="S47" s="9">
        <v>150</v>
      </c>
      <c r="T47" s="9">
        <v>124</v>
      </c>
      <c r="U47" s="9">
        <v>0</v>
      </c>
      <c r="V47" s="9">
        <v>120</v>
      </c>
      <c r="W47" s="9"/>
      <c r="X47" s="9">
        <v>124</v>
      </c>
      <c r="Y47" s="9"/>
      <c r="Z47" s="9">
        <v>127</v>
      </c>
      <c r="AA47" s="9"/>
      <c r="AB47" s="9">
        <f t="shared" si="2"/>
        <v>127</v>
      </c>
      <c r="AC47" s="9">
        <f t="shared" si="3"/>
        <v>0</v>
      </c>
      <c r="AD47" s="78"/>
    </row>
    <row r="48" spans="1:30" ht="102" x14ac:dyDescent="0.3">
      <c r="A48" s="76"/>
      <c r="B48" s="76"/>
      <c r="C48" s="76"/>
      <c r="D48" s="76"/>
      <c r="E48" s="76"/>
      <c r="F48" s="76"/>
      <c r="G48" s="76"/>
      <c r="H48" s="76"/>
      <c r="I48" s="76" t="s">
        <v>6</v>
      </c>
      <c r="J48" s="80"/>
      <c r="K48" s="80"/>
      <c r="L48" s="75"/>
      <c r="M48" s="75"/>
      <c r="N48" s="75"/>
      <c r="O48" s="76"/>
      <c r="P48" s="76"/>
      <c r="Q48" s="9" t="s">
        <v>144</v>
      </c>
      <c r="R48" s="9" t="s">
        <v>34</v>
      </c>
      <c r="S48" s="9">
        <v>0</v>
      </c>
      <c r="T48" s="9">
        <v>1</v>
      </c>
      <c r="U48" s="9">
        <v>0</v>
      </c>
      <c r="V48" s="9">
        <v>1</v>
      </c>
      <c r="W48" s="9"/>
      <c r="X48" s="9">
        <v>1</v>
      </c>
      <c r="Y48" s="9"/>
      <c r="Z48" s="9">
        <v>1</v>
      </c>
      <c r="AA48" s="9"/>
      <c r="AB48" s="9">
        <f t="shared" si="2"/>
        <v>1</v>
      </c>
      <c r="AC48" s="9">
        <f t="shared" si="3"/>
        <v>0</v>
      </c>
      <c r="AD48" s="78"/>
    </row>
    <row r="49" spans="1:30" ht="37.950000000000003" customHeight="1" x14ac:dyDescent="0.3">
      <c r="A49" s="76"/>
      <c r="B49" s="76"/>
      <c r="C49" s="76"/>
      <c r="D49" s="76"/>
      <c r="E49" s="76"/>
      <c r="F49" s="76"/>
      <c r="G49" s="76"/>
      <c r="H49" s="76"/>
      <c r="I49" s="76"/>
      <c r="J49" s="80"/>
      <c r="K49" s="80"/>
      <c r="L49" s="75"/>
      <c r="M49" s="75"/>
      <c r="N49" s="75"/>
      <c r="O49" s="76"/>
      <c r="P49" s="76" t="s">
        <v>143</v>
      </c>
      <c r="Q49" s="9" t="s">
        <v>142</v>
      </c>
      <c r="R49" s="9" t="s">
        <v>3</v>
      </c>
      <c r="S49" s="9">
        <v>14</v>
      </c>
      <c r="T49" s="9">
        <v>12</v>
      </c>
      <c r="U49" s="9">
        <v>1</v>
      </c>
      <c r="V49" s="9">
        <v>11</v>
      </c>
      <c r="W49" s="9"/>
      <c r="X49" s="9">
        <v>12</v>
      </c>
      <c r="Y49" s="9"/>
      <c r="Z49" s="9">
        <v>12</v>
      </c>
      <c r="AA49" s="9"/>
      <c r="AB49" s="9">
        <f t="shared" si="2"/>
        <v>47</v>
      </c>
      <c r="AC49" s="9">
        <f t="shared" si="3"/>
        <v>1</v>
      </c>
      <c r="AD49" s="78"/>
    </row>
    <row r="50" spans="1:30" ht="81.599999999999994" x14ac:dyDescent="0.3">
      <c r="A50" s="76"/>
      <c r="B50" s="76"/>
      <c r="C50" s="76"/>
      <c r="D50" s="76"/>
      <c r="E50" s="76"/>
      <c r="F50" s="76"/>
      <c r="G50" s="76"/>
      <c r="H50" s="76"/>
      <c r="I50" s="76"/>
      <c r="J50" s="80"/>
      <c r="K50" s="80"/>
      <c r="L50" s="75"/>
      <c r="M50" s="75"/>
      <c r="N50" s="75"/>
      <c r="O50" s="76"/>
      <c r="P50" s="76"/>
      <c r="Q50" s="9" t="s">
        <v>141</v>
      </c>
      <c r="R50" s="9" t="s">
        <v>81</v>
      </c>
      <c r="S50" s="9">
        <v>0</v>
      </c>
      <c r="T50" s="9">
        <v>1</v>
      </c>
      <c r="U50" s="9">
        <v>0.25</v>
      </c>
      <c r="V50" s="9">
        <v>1</v>
      </c>
      <c r="W50" s="9"/>
      <c r="X50" s="9">
        <v>1</v>
      </c>
      <c r="Y50" s="9"/>
      <c r="Z50" s="9">
        <v>1</v>
      </c>
      <c r="AA50" s="9"/>
      <c r="AB50" s="9">
        <f t="shared" si="2"/>
        <v>1</v>
      </c>
      <c r="AC50" s="9">
        <f t="shared" si="3"/>
        <v>0.25</v>
      </c>
      <c r="AD50" s="78"/>
    </row>
    <row r="51" spans="1:30" s="19" customFormat="1" ht="61.2" x14ac:dyDescent="0.3">
      <c r="A51" s="76"/>
      <c r="B51" s="76"/>
      <c r="C51" s="76"/>
      <c r="D51" s="76"/>
      <c r="E51" s="76"/>
      <c r="F51" s="76"/>
      <c r="G51" s="76"/>
      <c r="H51" s="76"/>
      <c r="I51" s="76"/>
      <c r="J51" s="80"/>
      <c r="K51" s="80"/>
      <c r="L51" s="75"/>
      <c r="M51" s="75"/>
      <c r="N51" s="75"/>
      <c r="O51" s="76"/>
      <c r="P51" s="9" t="s">
        <v>140</v>
      </c>
      <c r="Q51" s="9" t="s">
        <v>139</v>
      </c>
      <c r="R51" s="9" t="s">
        <v>34</v>
      </c>
      <c r="S51" s="9">
        <v>3</v>
      </c>
      <c r="T51" s="9">
        <v>1</v>
      </c>
      <c r="U51" s="9">
        <v>0</v>
      </c>
      <c r="V51" s="9">
        <v>1</v>
      </c>
      <c r="W51" s="9"/>
      <c r="X51" s="9">
        <v>1</v>
      </c>
      <c r="Y51" s="9"/>
      <c r="Z51" s="9">
        <v>1</v>
      </c>
      <c r="AA51" s="9"/>
      <c r="AB51" s="9">
        <f t="shared" si="2"/>
        <v>1</v>
      </c>
      <c r="AC51" s="9">
        <f t="shared" si="3"/>
        <v>0</v>
      </c>
      <c r="AD51" s="79"/>
    </row>
    <row r="52" spans="1:30" ht="122.4" x14ac:dyDescent="0.3">
      <c r="A52" s="51" t="s">
        <v>32</v>
      </c>
      <c r="B52" s="51" t="s">
        <v>129</v>
      </c>
      <c r="C52" s="51" t="s">
        <v>30</v>
      </c>
      <c r="D52" s="51" t="s">
        <v>128</v>
      </c>
      <c r="E52" s="51" t="s">
        <v>137</v>
      </c>
      <c r="F52" s="51" t="s">
        <v>136</v>
      </c>
      <c r="G52" s="51" t="s">
        <v>7</v>
      </c>
      <c r="H52" s="51" t="s">
        <v>125</v>
      </c>
      <c r="I52" s="51" t="s">
        <v>124</v>
      </c>
      <c r="J52" s="71">
        <v>5720000000</v>
      </c>
      <c r="K52" s="69">
        <f>'[2]1. Iniciativas-PA'!N17</f>
        <v>0</v>
      </c>
      <c r="L52" s="71">
        <v>6864</v>
      </c>
      <c r="M52" s="71">
        <v>7220</v>
      </c>
      <c r="N52" s="71">
        <v>7596</v>
      </c>
      <c r="O52" s="51" t="s">
        <v>123</v>
      </c>
      <c r="P52" s="17" t="s">
        <v>135</v>
      </c>
      <c r="Q52" s="17" t="s">
        <v>134</v>
      </c>
      <c r="R52" s="17" t="s">
        <v>19</v>
      </c>
      <c r="S52" s="17">
        <v>0</v>
      </c>
      <c r="T52" s="17">
        <v>2000</v>
      </c>
      <c r="U52" s="17">
        <v>32</v>
      </c>
      <c r="V52" s="17">
        <v>3000</v>
      </c>
      <c r="W52" s="17">
        <v>0</v>
      </c>
      <c r="X52" s="17">
        <v>4000</v>
      </c>
      <c r="Y52" s="17">
        <v>0</v>
      </c>
      <c r="Z52" s="17">
        <v>5000</v>
      </c>
      <c r="AA52" s="17">
        <v>0</v>
      </c>
      <c r="AB52" s="17">
        <f t="shared" si="2"/>
        <v>14000</v>
      </c>
      <c r="AC52" s="17">
        <f t="shared" si="3"/>
        <v>32</v>
      </c>
      <c r="AD52" s="51" t="s">
        <v>116</v>
      </c>
    </row>
    <row r="53" spans="1:30" ht="81.599999999999994" x14ac:dyDescent="0.3">
      <c r="A53" s="52"/>
      <c r="B53" s="52"/>
      <c r="C53" s="52"/>
      <c r="D53" s="52"/>
      <c r="E53" s="52"/>
      <c r="F53" s="52"/>
      <c r="G53" s="52"/>
      <c r="H53" s="52"/>
      <c r="I53" s="52"/>
      <c r="J53" s="72">
        <v>0</v>
      </c>
      <c r="K53" s="74"/>
      <c r="L53" s="72"/>
      <c r="M53" s="72"/>
      <c r="N53" s="72"/>
      <c r="O53" s="52"/>
      <c r="P53" s="17" t="s">
        <v>133</v>
      </c>
      <c r="Q53" s="17" t="s">
        <v>132</v>
      </c>
      <c r="R53" s="17" t="s">
        <v>19</v>
      </c>
      <c r="S53" s="17">
        <v>0</v>
      </c>
      <c r="T53" s="17">
        <v>2</v>
      </c>
      <c r="U53" s="17">
        <v>0</v>
      </c>
      <c r="V53" s="17">
        <v>1</v>
      </c>
      <c r="W53" s="17">
        <v>0</v>
      </c>
      <c r="X53" s="17">
        <v>0</v>
      </c>
      <c r="Y53" s="17">
        <v>0</v>
      </c>
      <c r="Z53" s="17">
        <v>1</v>
      </c>
      <c r="AA53" s="17">
        <v>0</v>
      </c>
      <c r="AB53" s="17">
        <f t="shared" si="2"/>
        <v>4</v>
      </c>
      <c r="AC53" s="17">
        <f t="shared" si="3"/>
        <v>0</v>
      </c>
      <c r="AD53" s="52"/>
    </row>
    <row r="54" spans="1:30" ht="61.2" x14ac:dyDescent="0.3">
      <c r="A54" s="53"/>
      <c r="B54" s="53"/>
      <c r="C54" s="53"/>
      <c r="D54" s="53"/>
      <c r="E54" s="53"/>
      <c r="F54" s="53"/>
      <c r="G54" s="53"/>
      <c r="H54" s="53"/>
      <c r="I54" s="53"/>
      <c r="J54" s="73">
        <v>0</v>
      </c>
      <c r="K54" s="70"/>
      <c r="L54" s="73"/>
      <c r="M54" s="73"/>
      <c r="N54" s="73"/>
      <c r="O54" s="53"/>
      <c r="P54" s="17" t="s">
        <v>131</v>
      </c>
      <c r="Q54" s="17" t="s">
        <v>130</v>
      </c>
      <c r="R54" s="17" t="s">
        <v>19</v>
      </c>
      <c r="S54" s="17">
        <v>0</v>
      </c>
      <c r="T54" s="17">
        <v>300</v>
      </c>
      <c r="U54" s="17">
        <v>42</v>
      </c>
      <c r="V54" s="17">
        <v>500</v>
      </c>
      <c r="W54" s="17">
        <v>0</v>
      </c>
      <c r="X54" s="18">
        <v>700</v>
      </c>
      <c r="Y54" s="17">
        <v>0</v>
      </c>
      <c r="Z54" s="18">
        <v>900</v>
      </c>
      <c r="AA54" s="17">
        <v>0</v>
      </c>
      <c r="AB54" s="17">
        <f t="shared" si="2"/>
        <v>2400</v>
      </c>
      <c r="AC54" s="17">
        <f t="shared" si="3"/>
        <v>42</v>
      </c>
      <c r="AD54" s="52"/>
    </row>
    <row r="55" spans="1:30" ht="61.2" x14ac:dyDescent="0.3">
      <c r="A55" s="51" t="s">
        <v>32</v>
      </c>
      <c r="B55" s="51" t="s">
        <v>129</v>
      </c>
      <c r="C55" s="51" t="s">
        <v>30</v>
      </c>
      <c r="D55" s="51" t="s">
        <v>128</v>
      </c>
      <c r="E55" s="51" t="s">
        <v>127</v>
      </c>
      <c r="F55" s="51" t="s">
        <v>126</v>
      </c>
      <c r="G55" s="51" t="s">
        <v>7</v>
      </c>
      <c r="H55" s="51" t="s">
        <v>125</v>
      </c>
      <c r="I55" s="51" t="s">
        <v>124</v>
      </c>
      <c r="J55" s="71">
        <v>4280000000</v>
      </c>
      <c r="K55" s="69">
        <f>'[2]1. Iniciativas-PA'!N18</f>
        <v>0</v>
      </c>
      <c r="L55" s="71">
        <v>5136</v>
      </c>
      <c r="M55" s="71">
        <v>5403</v>
      </c>
      <c r="N55" s="71">
        <v>5684</v>
      </c>
      <c r="O55" s="51" t="s">
        <v>123</v>
      </c>
      <c r="P55" s="17" t="s">
        <v>122</v>
      </c>
      <c r="Q55" s="17" t="s">
        <v>121</v>
      </c>
      <c r="R55" s="17" t="s">
        <v>19</v>
      </c>
      <c r="S55" s="17">
        <v>0</v>
      </c>
      <c r="T55" s="18">
        <v>6000</v>
      </c>
      <c r="U55" s="17">
        <v>0</v>
      </c>
      <c r="V55" s="18">
        <v>10000</v>
      </c>
      <c r="W55" s="17">
        <v>0</v>
      </c>
      <c r="X55" s="18">
        <v>15000</v>
      </c>
      <c r="Y55" s="17">
        <v>0</v>
      </c>
      <c r="Z55" s="18">
        <v>20000</v>
      </c>
      <c r="AA55" s="17">
        <v>0</v>
      </c>
      <c r="AB55" s="17">
        <f t="shared" si="2"/>
        <v>51000</v>
      </c>
      <c r="AC55" s="17">
        <f t="shared" si="3"/>
        <v>0</v>
      </c>
      <c r="AD55" s="52"/>
    </row>
    <row r="56" spans="1:30" ht="102" x14ac:dyDescent="0.3">
      <c r="A56" s="52"/>
      <c r="B56" s="52"/>
      <c r="C56" s="52"/>
      <c r="D56" s="52"/>
      <c r="E56" s="52"/>
      <c r="F56" s="52"/>
      <c r="G56" s="52"/>
      <c r="H56" s="52"/>
      <c r="I56" s="52"/>
      <c r="J56" s="72">
        <v>0</v>
      </c>
      <c r="K56" s="74"/>
      <c r="L56" s="72"/>
      <c r="M56" s="72"/>
      <c r="N56" s="72"/>
      <c r="O56" s="52"/>
      <c r="P56" s="17" t="s">
        <v>120</v>
      </c>
      <c r="Q56" s="17" t="s">
        <v>119</v>
      </c>
      <c r="R56" s="17" t="s">
        <v>19</v>
      </c>
      <c r="S56" s="17">
        <v>0</v>
      </c>
      <c r="T56" s="17">
        <v>4</v>
      </c>
      <c r="U56" s="17">
        <v>0</v>
      </c>
      <c r="V56" s="17">
        <v>2</v>
      </c>
      <c r="W56" s="17">
        <v>0</v>
      </c>
      <c r="X56" s="18">
        <v>3</v>
      </c>
      <c r="Y56" s="17">
        <v>0</v>
      </c>
      <c r="Z56" s="18">
        <v>3</v>
      </c>
      <c r="AA56" s="17">
        <v>0</v>
      </c>
      <c r="AB56" s="17">
        <f t="shared" si="2"/>
        <v>12</v>
      </c>
      <c r="AC56" s="17">
        <f t="shared" si="3"/>
        <v>0</v>
      </c>
      <c r="AD56" s="52"/>
    </row>
    <row r="57" spans="1:30" ht="81.599999999999994" x14ac:dyDescent="0.3">
      <c r="A57" s="53"/>
      <c r="B57" s="53"/>
      <c r="C57" s="53"/>
      <c r="D57" s="53"/>
      <c r="E57" s="53"/>
      <c r="F57" s="53"/>
      <c r="G57" s="53"/>
      <c r="H57" s="53"/>
      <c r="I57" s="53"/>
      <c r="J57" s="73">
        <v>0</v>
      </c>
      <c r="K57" s="70"/>
      <c r="L57" s="73"/>
      <c r="M57" s="73"/>
      <c r="N57" s="73"/>
      <c r="O57" s="53"/>
      <c r="P57" s="17" t="s">
        <v>118</v>
      </c>
      <c r="Q57" s="17" t="s">
        <v>117</v>
      </c>
      <c r="R57" s="17" t="s">
        <v>19</v>
      </c>
      <c r="S57" s="17">
        <v>0</v>
      </c>
      <c r="T57" s="17">
        <v>4</v>
      </c>
      <c r="U57" s="17">
        <v>0</v>
      </c>
      <c r="V57" s="17">
        <v>2</v>
      </c>
      <c r="W57" s="17">
        <v>0</v>
      </c>
      <c r="X57" s="17">
        <v>4</v>
      </c>
      <c r="Y57" s="17">
        <v>0</v>
      </c>
      <c r="Z57" s="17">
        <v>2</v>
      </c>
      <c r="AA57" s="17">
        <v>0</v>
      </c>
      <c r="AB57" s="17">
        <f t="shared" si="2"/>
        <v>12</v>
      </c>
      <c r="AC57" s="17">
        <f t="shared" si="3"/>
        <v>0</v>
      </c>
      <c r="AD57" s="53"/>
    </row>
    <row r="58" spans="1:30" ht="142.80000000000001" x14ac:dyDescent="0.3">
      <c r="A58" s="17" t="s">
        <v>32</v>
      </c>
      <c r="B58" s="17" t="s">
        <v>6</v>
      </c>
      <c r="C58" s="17" t="s">
        <v>30</v>
      </c>
      <c r="D58" s="17" t="s">
        <v>115</v>
      </c>
      <c r="E58" s="17" t="s">
        <v>114</v>
      </c>
      <c r="F58" s="17" t="s">
        <v>113</v>
      </c>
      <c r="G58" s="30" t="s">
        <v>7</v>
      </c>
      <c r="H58" s="26" t="s">
        <v>6</v>
      </c>
      <c r="I58" s="26" t="s">
        <v>112</v>
      </c>
      <c r="J58" s="27">
        <v>151000000</v>
      </c>
      <c r="K58" s="27">
        <f>'[2]1. Iniciativas-PA'!N19</f>
        <v>8400000</v>
      </c>
      <c r="L58" s="27">
        <v>159.75</v>
      </c>
      <c r="M58" s="27">
        <v>169.02</v>
      </c>
      <c r="N58" s="27">
        <v>178.82</v>
      </c>
      <c r="O58" s="17" t="s">
        <v>83</v>
      </c>
      <c r="P58" s="17" t="s">
        <v>111</v>
      </c>
      <c r="Q58" s="17" t="s">
        <v>110</v>
      </c>
      <c r="R58" s="17" t="s">
        <v>19</v>
      </c>
      <c r="S58" s="17" t="s">
        <v>6</v>
      </c>
      <c r="T58" s="25">
        <v>1</v>
      </c>
      <c r="U58" s="17">
        <v>0</v>
      </c>
      <c r="V58" s="17">
        <v>1</v>
      </c>
      <c r="W58" s="17">
        <v>0</v>
      </c>
      <c r="X58" s="17">
        <v>1</v>
      </c>
      <c r="Y58" s="17">
        <v>0</v>
      </c>
      <c r="Z58" s="17">
        <v>1</v>
      </c>
      <c r="AA58" s="17">
        <v>0</v>
      </c>
      <c r="AB58" s="17">
        <f t="shared" si="2"/>
        <v>4</v>
      </c>
      <c r="AC58" s="17">
        <f t="shared" si="3"/>
        <v>0</v>
      </c>
      <c r="AD58" s="17" t="s">
        <v>109</v>
      </c>
    </row>
    <row r="59" spans="1:30" ht="40.799999999999997" x14ac:dyDescent="0.3">
      <c r="A59" s="51" t="s">
        <v>32</v>
      </c>
      <c r="B59" s="51" t="s">
        <v>108</v>
      </c>
      <c r="C59" s="51" t="s">
        <v>30</v>
      </c>
      <c r="D59" s="51" t="s">
        <v>48</v>
      </c>
      <c r="E59" s="51" t="s">
        <v>107</v>
      </c>
      <c r="F59" s="51" t="s">
        <v>106</v>
      </c>
      <c r="G59" s="51" t="s">
        <v>7</v>
      </c>
      <c r="H59" s="51" t="s">
        <v>95</v>
      </c>
      <c r="I59" s="51" t="s">
        <v>94</v>
      </c>
      <c r="J59" s="54">
        <v>11705453873</v>
      </c>
      <c r="K59" s="57">
        <f>'[2]1. Iniciativas-PA'!N20</f>
        <v>315633331.86999995</v>
      </c>
      <c r="L59" s="54">
        <v>12325</v>
      </c>
      <c r="M59" s="54">
        <v>12695</v>
      </c>
      <c r="N59" s="54">
        <v>13076</v>
      </c>
      <c r="O59" s="51" t="s">
        <v>105</v>
      </c>
      <c r="P59" s="17" t="s">
        <v>104</v>
      </c>
      <c r="Q59" s="17" t="s">
        <v>102</v>
      </c>
      <c r="R59" s="17" t="s">
        <v>19</v>
      </c>
      <c r="S59" s="17">
        <v>12</v>
      </c>
      <c r="T59" s="17">
        <v>4</v>
      </c>
      <c r="U59" s="17">
        <v>0</v>
      </c>
      <c r="V59" s="17">
        <v>4</v>
      </c>
      <c r="W59" s="17">
        <v>0</v>
      </c>
      <c r="X59" s="17">
        <v>4</v>
      </c>
      <c r="Y59" s="17">
        <v>0</v>
      </c>
      <c r="Z59" s="17">
        <v>4</v>
      </c>
      <c r="AA59" s="17">
        <v>0</v>
      </c>
      <c r="AB59" s="17">
        <f t="shared" si="2"/>
        <v>16</v>
      </c>
      <c r="AC59" s="17">
        <f t="shared" si="3"/>
        <v>0</v>
      </c>
      <c r="AD59" s="51" t="s">
        <v>103</v>
      </c>
    </row>
    <row r="60" spans="1:30" ht="40.799999999999997" x14ac:dyDescent="0.3">
      <c r="A60" s="52"/>
      <c r="B60" s="52"/>
      <c r="C60" s="52"/>
      <c r="D60" s="52"/>
      <c r="E60" s="52"/>
      <c r="F60" s="52"/>
      <c r="G60" s="52"/>
      <c r="H60" s="52"/>
      <c r="I60" s="52"/>
      <c r="J60" s="55">
        <v>0</v>
      </c>
      <c r="K60" s="58"/>
      <c r="L60" s="55"/>
      <c r="M60" s="55"/>
      <c r="N60" s="55"/>
      <c r="O60" s="52"/>
      <c r="P60" s="17" t="s">
        <v>101</v>
      </c>
      <c r="Q60" s="17" t="s">
        <v>100</v>
      </c>
      <c r="R60" s="17" t="s">
        <v>19</v>
      </c>
      <c r="S60" s="17">
        <v>0</v>
      </c>
      <c r="T60" s="17">
        <v>1</v>
      </c>
      <c r="U60" s="17">
        <v>1</v>
      </c>
      <c r="V60" s="17">
        <v>1</v>
      </c>
      <c r="W60" s="17">
        <v>0</v>
      </c>
      <c r="X60" s="17">
        <v>2</v>
      </c>
      <c r="Y60" s="17">
        <v>0</v>
      </c>
      <c r="Z60" s="17">
        <v>1</v>
      </c>
      <c r="AA60" s="17">
        <v>0</v>
      </c>
      <c r="AB60" s="17">
        <f t="shared" si="2"/>
        <v>5</v>
      </c>
      <c r="AC60" s="17">
        <f t="shared" si="3"/>
        <v>1</v>
      </c>
      <c r="AD60" s="52"/>
    </row>
    <row r="61" spans="1:30" ht="40.799999999999997" x14ac:dyDescent="0.3">
      <c r="A61" s="53"/>
      <c r="B61" s="53"/>
      <c r="C61" s="53"/>
      <c r="D61" s="53"/>
      <c r="E61" s="53"/>
      <c r="F61" s="53"/>
      <c r="G61" s="53"/>
      <c r="H61" s="53"/>
      <c r="I61" s="53"/>
      <c r="J61" s="56">
        <v>0</v>
      </c>
      <c r="K61" s="59"/>
      <c r="L61" s="56"/>
      <c r="M61" s="56"/>
      <c r="N61" s="56"/>
      <c r="O61" s="53"/>
      <c r="P61" s="17" t="s">
        <v>99</v>
      </c>
      <c r="Q61" s="17" t="s">
        <v>98</v>
      </c>
      <c r="R61" s="17" t="s">
        <v>19</v>
      </c>
      <c r="S61" s="17">
        <v>11</v>
      </c>
      <c r="T61" s="17">
        <v>3</v>
      </c>
      <c r="U61" s="17">
        <v>0</v>
      </c>
      <c r="V61" s="17">
        <v>2</v>
      </c>
      <c r="W61" s="17">
        <v>0</v>
      </c>
      <c r="X61" s="29">
        <v>0</v>
      </c>
      <c r="Y61" s="17">
        <v>0</v>
      </c>
      <c r="Z61" s="29">
        <v>0</v>
      </c>
      <c r="AA61" s="17">
        <v>0</v>
      </c>
      <c r="AB61" s="17">
        <f t="shared" ref="AB61:AB82" si="4">+_xlfn.IFS(R61="Acumulado",T61+V61+X61+Z61,R61="Capacidad",Z61,R61="Flujo",Z61,R61="Reducción",Z61,R61="Stock",Z61)</f>
        <v>5</v>
      </c>
      <c r="AC61" s="17">
        <f t="shared" si="3"/>
        <v>0</v>
      </c>
      <c r="AD61" s="52"/>
    </row>
    <row r="62" spans="1:30" ht="224.4" x14ac:dyDescent="0.3">
      <c r="A62" s="17" t="s">
        <v>32</v>
      </c>
      <c r="B62" s="17" t="s">
        <v>31</v>
      </c>
      <c r="C62" s="17" t="s">
        <v>30</v>
      </c>
      <c r="D62" s="17" t="s">
        <v>48</v>
      </c>
      <c r="E62" s="17" t="s">
        <v>97</v>
      </c>
      <c r="F62" s="17" t="s">
        <v>96</v>
      </c>
      <c r="G62" s="17" t="s">
        <v>7</v>
      </c>
      <c r="H62" s="17" t="s">
        <v>95</v>
      </c>
      <c r="I62" s="17" t="s">
        <v>94</v>
      </c>
      <c r="J62" s="26">
        <v>11416661327</v>
      </c>
      <c r="K62" s="27">
        <f>'[2]1. Iniciativas-PA'!N21</f>
        <v>11416661327</v>
      </c>
      <c r="L62" s="26">
        <v>12021</v>
      </c>
      <c r="M62" s="26">
        <v>12382</v>
      </c>
      <c r="N62" s="26">
        <v>12753</v>
      </c>
      <c r="O62" s="17" t="s">
        <v>93</v>
      </c>
      <c r="P62" s="17" t="s">
        <v>92</v>
      </c>
      <c r="Q62" s="28" t="s">
        <v>91</v>
      </c>
      <c r="R62" s="17" t="s">
        <v>19</v>
      </c>
      <c r="S62" s="17">
        <v>16</v>
      </c>
      <c r="T62" s="17">
        <v>4</v>
      </c>
      <c r="U62" s="17">
        <v>0</v>
      </c>
      <c r="V62" s="17">
        <v>0</v>
      </c>
      <c r="W62" s="17">
        <v>0</v>
      </c>
      <c r="X62" s="18">
        <v>0</v>
      </c>
      <c r="Y62" s="17">
        <v>0</v>
      </c>
      <c r="Z62" s="18">
        <v>0</v>
      </c>
      <c r="AA62" s="17">
        <v>0</v>
      </c>
      <c r="AB62" s="17">
        <f t="shared" si="4"/>
        <v>4</v>
      </c>
      <c r="AC62" s="17">
        <f t="shared" si="3"/>
        <v>0</v>
      </c>
      <c r="AD62" s="53"/>
    </row>
    <row r="63" spans="1:30" ht="163.19999999999999" x14ac:dyDescent="0.3">
      <c r="A63" s="17" t="s">
        <v>32</v>
      </c>
      <c r="B63" s="17" t="s">
        <v>31</v>
      </c>
      <c r="C63" s="17" t="s">
        <v>30</v>
      </c>
      <c r="D63" s="17" t="s">
        <v>48</v>
      </c>
      <c r="E63" s="17" t="s">
        <v>89</v>
      </c>
      <c r="F63" s="17" t="s">
        <v>90</v>
      </c>
      <c r="G63" s="17" t="s">
        <v>7</v>
      </c>
      <c r="H63" s="17" t="s">
        <v>27</v>
      </c>
      <c r="I63" s="17" t="s">
        <v>26</v>
      </c>
      <c r="J63" s="26">
        <v>226863138507</v>
      </c>
      <c r="K63" s="27">
        <f>'[2]1. Iniciativas-PA'!N22</f>
        <v>194251377007</v>
      </c>
      <c r="L63" s="26">
        <v>345148</v>
      </c>
      <c r="M63" s="26">
        <v>343302</v>
      </c>
      <c r="N63" s="26">
        <v>273232</v>
      </c>
      <c r="O63" s="17" t="s">
        <v>89</v>
      </c>
      <c r="P63" s="17" t="s">
        <v>88</v>
      </c>
      <c r="Q63" s="17" t="s">
        <v>87</v>
      </c>
      <c r="R63" s="17" t="s">
        <v>81</v>
      </c>
      <c r="S63" s="17">
        <v>9</v>
      </c>
      <c r="T63" s="17">
        <v>9</v>
      </c>
      <c r="U63" s="17">
        <v>9</v>
      </c>
      <c r="V63" s="17">
        <v>9</v>
      </c>
      <c r="W63" s="17">
        <v>0</v>
      </c>
      <c r="X63" s="17">
        <v>9</v>
      </c>
      <c r="Y63" s="17">
        <v>0</v>
      </c>
      <c r="Z63" s="17">
        <v>9</v>
      </c>
      <c r="AA63" s="17">
        <v>0</v>
      </c>
      <c r="AB63" s="17">
        <f t="shared" si="4"/>
        <v>9</v>
      </c>
      <c r="AC63" s="17">
        <f t="shared" si="3"/>
        <v>9</v>
      </c>
      <c r="AD63" s="17" t="s">
        <v>17</v>
      </c>
    </row>
    <row r="64" spans="1:30" ht="122.4" customHeight="1" x14ac:dyDescent="0.3">
      <c r="A64" s="17" t="s">
        <v>32</v>
      </c>
      <c r="B64" s="17" t="s">
        <v>86</v>
      </c>
      <c r="C64" s="17" t="s">
        <v>30</v>
      </c>
      <c r="D64" s="17" t="s">
        <v>48</v>
      </c>
      <c r="E64" s="17" t="s">
        <v>85</v>
      </c>
      <c r="F64" s="17" t="s">
        <v>84</v>
      </c>
      <c r="G64" s="17" t="s">
        <v>7</v>
      </c>
      <c r="H64" s="17" t="s">
        <v>6</v>
      </c>
      <c r="I64" s="17"/>
      <c r="J64" s="26">
        <v>378000000</v>
      </c>
      <c r="K64" s="27">
        <f>'[2]1. Iniciativas-PA'!N23</f>
        <v>40550000</v>
      </c>
      <c r="L64" s="26">
        <v>398</v>
      </c>
      <c r="M64" s="26">
        <v>410</v>
      </c>
      <c r="N64" s="26">
        <v>422</v>
      </c>
      <c r="O64" s="17" t="s">
        <v>83</v>
      </c>
      <c r="P64" s="17" t="s">
        <v>82</v>
      </c>
      <c r="Q64" s="17" t="s">
        <v>80</v>
      </c>
      <c r="R64" s="17" t="s">
        <v>81</v>
      </c>
      <c r="S64" s="25">
        <v>1</v>
      </c>
      <c r="T64" s="25">
        <v>1</v>
      </c>
      <c r="U64" s="25">
        <v>0.25</v>
      </c>
      <c r="V64" s="25">
        <v>1</v>
      </c>
      <c r="W64" s="17">
        <v>0</v>
      </c>
      <c r="X64" s="25">
        <v>1</v>
      </c>
      <c r="Y64" s="17">
        <v>0</v>
      </c>
      <c r="Z64" s="25">
        <v>1</v>
      </c>
      <c r="AA64" s="17">
        <v>0</v>
      </c>
      <c r="AB64" s="25">
        <f t="shared" si="4"/>
        <v>1</v>
      </c>
      <c r="AC64" s="25">
        <f t="shared" si="3"/>
        <v>0.25</v>
      </c>
      <c r="AD64" s="17" t="s">
        <v>79</v>
      </c>
    </row>
    <row r="65" spans="1:30" ht="61.2" x14ac:dyDescent="0.3">
      <c r="A65" s="51" t="s">
        <v>78</v>
      </c>
      <c r="B65" s="51" t="s">
        <v>77</v>
      </c>
      <c r="C65" s="51" t="s">
        <v>30</v>
      </c>
      <c r="D65" s="51" t="s">
        <v>48</v>
      </c>
      <c r="E65" s="51" t="s">
        <v>76</v>
      </c>
      <c r="F65" s="51" t="s">
        <v>75</v>
      </c>
      <c r="G65" s="51" t="s">
        <v>74</v>
      </c>
      <c r="H65" s="51" t="s">
        <v>73</v>
      </c>
      <c r="I65" s="51" t="s">
        <v>72</v>
      </c>
      <c r="J65" s="69">
        <v>12695661800</v>
      </c>
      <c r="K65" s="69">
        <f>'[2]1. Iniciativas-PA'!N24</f>
        <v>152783333.67000002</v>
      </c>
      <c r="L65" s="69">
        <v>10415.89</v>
      </c>
      <c r="M65" s="69">
        <v>10728.48</v>
      </c>
      <c r="N65" s="69">
        <v>11050.22</v>
      </c>
      <c r="O65" s="51" t="s">
        <v>71</v>
      </c>
      <c r="P65" s="17" t="s">
        <v>70</v>
      </c>
      <c r="Q65" s="17" t="s">
        <v>69</v>
      </c>
      <c r="R65" s="17" t="s">
        <v>19</v>
      </c>
      <c r="S65" s="17">
        <v>0</v>
      </c>
      <c r="T65" s="18">
        <v>20000</v>
      </c>
      <c r="U65" s="17">
        <v>0</v>
      </c>
      <c r="V65" s="18">
        <v>16000</v>
      </c>
      <c r="W65" s="17">
        <v>0</v>
      </c>
      <c r="X65" s="18">
        <v>16000</v>
      </c>
      <c r="Y65" s="17">
        <v>0</v>
      </c>
      <c r="Z65" s="18">
        <v>16000</v>
      </c>
      <c r="AA65" s="17">
        <v>0</v>
      </c>
      <c r="AB65" s="17">
        <f t="shared" si="4"/>
        <v>68000</v>
      </c>
      <c r="AC65" s="17">
        <f t="shared" si="3"/>
        <v>0</v>
      </c>
      <c r="AD65" s="51" t="s">
        <v>66</v>
      </c>
    </row>
    <row r="66" spans="1:30" ht="102" x14ac:dyDescent="0.3">
      <c r="A66" s="53"/>
      <c r="B66" s="53"/>
      <c r="C66" s="53"/>
      <c r="D66" s="53"/>
      <c r="E66" s="53"/>
      <c r="F66" s="53"/>
      <c r="G66" s="53"/>
      <c r="H66" s="53"/>
      <c r="I66" s="53"/>
      <c r="J66" s="70">
        <v>0</v>
      </c>
      <c r="K66" s="70"/>
      <c r="L66" s="70"/>
      <c r="M66" s="70"/>
      <c r="N66" s="70"/>
      <c r="O66" s="53"/>
      <c r="P66" s="17" t="s">
        <v>68</v>
      </c>
      <c r="Q66" s="17" t="s">
        <v>67</v>
      </c>
      <c r="R66" s="17" t="s">
        <v>19</v>
      </c>
      <c r="S66" s="17">
        <v>0</v>
      </c>
      <c r="T66" s="17">
        <v>540</v>
      </c>
      <c r="U66" s="17">
        <v>0</v>
      </c>
      <c r="V66" s="18">
        <v>432</v>
      </c>
      <c r="W66" s="17">
        <v>0</v>
      </c>
      <c r="X66" s="18">
        <v>432</v>
      </c>
      <c r="Y66" s="17">
        <v>0</v>
      </c>
      <c r="Z66" s="18">
        <v>432</v>
      </c>
      <c r="AA66" s="17">
        <v>0</v>
      </c>
      <c r="AB66" s="17">
        <f t="shared" si="4"/>
        <v>1836</v>
      </c>
      <c r="AC66" s="17">
        <f t="shared" si="3"/>
        <v>0</v>
      </c>
      <c r="AD66" s="53"/>
    </row>
    <row r="67" spans="1:30" ht="204" customHeight="1" x14ac:dyDescent="0.3">
      <c r="A67" s="64" t="s">
        <v>12</v>
      </c>
      <c r="B67" s="61" t="s">
        <v>11</v>
      </c>
      <c r="C67" s="64" t="s">
        <v>6</v>
      </c>
      <c r="D67" s="64" t="s">
        <v>48</v>
      </c>
      <c r="E67" s="64" t="s">
        <v>65</v>
      </c>
      <c r="F67" s="64" t="s">
        <v>64</v>
      </c>
      <c r="G67" s="64" t="s">
        <v>7</v>
      </c>
      <c r="H67" s="64" t="s">
        <v>6</v>
      </c>
      <c r="I67" s="64" t="s">
        <v>6</v>
      </c>
      <c r="J67" s="68">
        <v>4750</v>
      </c>
      <c r="K67" s="68"/>
      <c r="L67" s="67" t="s">
        <v>5</v>
      </c>
      <c r="M67" s="67" t="s">
        <v>5</v>
      </c>
      <c r="N67" s="67" t="s">
        <v>5</v>
      </c>
      <c r="O67" s="64" t="s">
        <v>5</v>
      </c>
      <c r="P67" s="10" t="s">
        <v>63</v>
      </c>
      <c r="Q67" s="10" t="s">
        <v>62</v>
      </c>
      <c r="R67" s="10" t="s">
        <v>3</v>
      </c>
      <c r="S67" s="10">
        <v>0</v>
      </c>
      <c r="T67" s="10">
        <v>32</v>
      </c>
      <c r="U67" s="10">
        <v>6</v>
      </c>
      <c r="V67" s="10">
        <v>32</v>
      </c>
      <c r="W67" s="10"/>
      <c r="X67" s="10">
        <v>34</v>
      </c>
      <c r="Y67" s="10"/>
      <c r="Z67" s="10">
        <v>34</v>
      </c>
      <c r="AA67" s="10"/>
      <c r="AB67" s="9">
        <f t="shared" si="4"/>
        <v>132</v>
      </c>
      <c r="AC67" s="9">
        <f t="shared" si="3"/>
        <v>6</v>
      </c>
      <c r="AD67" s="61" t="s">
        <v>1</v>
      </c>
    </row>
    <row r="68" spans="1:30" ht="122.4" x14ac:dyDescent="0.3">
      <c r="A68" s="64"/>
      <c r="B68" s="62"/>
      <c r="C68" s="64"/>
      <c r="D68" s="64"/>
      <c r="E68" s="64"/>
      <c r="F68" s="64"/>
      <c r="G68" s="64"/>
      <c r="H68" s="64"/>
      <c r="I68" s="64"/>
      <c r="J68" s="68"/>
      <c r="K68" s="68"/>
      <c r="L68" s="67"/>
      <c r="M68" s="67"/>
      <c r="N68" s="67"/>
      <c r="O68" s="64"/>
      <c r="P68" s="10" t="s">
        <v>61</v>
      </c>
      <c r="Q68" s="10" t="s">
        <v>60</v>
      </c>
      <c r="R68" s="10" t="s">
        <v>3</v>
      </c>
      <c r="S68" s="10">
        <v>0</v>
      </c>
      <c r="T68" s="10">
        <v>3</v>
      </c>
      <c r="U68" s="10">
        <v>0</v>
      </c>
      <c r="V68" s="10">
        <v>0</v>
      </c>
      <c r="W68" s="10"/>
      <c r="X68" s="10">
        <v>0</v>
      </c>
      <c r="Y68" s="10"/>
      <c r="Z68" s="10">
        <v>0</v>
      </c>
      <c r="AA68" s="10"/>
      <c r="AB68" s="9">
        <f t="shared" si="4"/>
        <v>3</v>
      </c>
      <c r="AC68" s="9">
        <f t="shared" si="3"/>
        <v>0</v>
      </c>
      <c r="AD68" s="65"/>
    </row>
    <row r="69" spans="1:30" ht="204" customHeight="1" x14ac:dyDescent="0.3">
      <c r="A69" s="64" t="s">
        <v>12</v>
      </c>
      <c r="B69" s="61" t="s">
        <v>11</v>
      </c>
      <c r="C69" s="64" t="s">
        <v>6</v>
      </c>
      <c r="D69" s="64" t="s">
        <v>48</v>
      </c>
      <c r="E69" s="64" t="s">
        <v>59</v>
      </c>
      <c r="F69" s="64" t="s">
        <v>58</v>
      </c>
      <c r="G69" s="64" t="s">
        <v>7</v>
      </c>
      <c r="H69" s="64" t="s">
        <v>57</v>
      </c>
      <c r="I69" s="64" t="s">
        <v>6</v>
      </c>
      <c r="J69" s="68">
        <v>15926</v>
      </c>
      <c r="K69" s="68"/>
      <c r="L69" s="67" t="s">
        <v>5</v>
      </c>
      <c r="M69" s="67" t="s">
        <v>5</v>
      </c>
      <c r="N69" s="67" t="s">
        <v>5</v>
      </c>
      <c r="O69" s="64" t="s">
        <v>5</v>
      </c>
      <c r="P69" s="10" t="s">
        <v>54</v>
      </c>
      <c r="Q69" s="10" t="s">
        <v>56</v>
      </c>
      <c r="R69" s="10" t="s">
        <v>3</v>
      </c>
      <c r="S69" s="10">
        <v>0</v>
      </c>
      <c r="T69" s="10">
        <v>40300</v>
      </c>
      <c r="U69" s="10">
        <v>7193</v>
      </c>
      <c r="V69" s="10">
        <v>44200</v>
      </c>
      <c r="W69" s="10"/>
      <c r="X69" s="10">
        <v>44200</v>
      </c>
      <c r="Y69" s="10"/>
      <c r="Z69" s="10">
        <v>44200</v>
      </c>
      <c r="AA69" s="10"/>
      <c r="AB69" s="9">
        <f t="shared" si="4"/>
        <v>172900</v>
      </c>
      <c r="AC69" s="9">
        <f t="shared" si="3"/>
        <v>7193</v>
      </c>
      <c r="AD69" s="65"/>
    </row>
    <row r="70" spans="1:30" ht="61.2" x14ac:dyDescent="0.3">
      <c r="A70" s="64"/>
      <c r="B70" s="65"/>
      <c r="C70" s="64"/>
      <c r="D70" s="64"/>
      <c r="E70" s="64"/>
      <c r="F70" s="64"/>
      <c r="G70" s="64"/>
      <c r="H70" s="64" t="s">
        <v>55</v>
      </c>
      <c r="I70" s="64"/>
      <c r="J70" s="68"/>
      <c r="K70" s="68"/>
      <c r="L70" s="67"/>
      <c r="M70" s="67"/>
      <c r="N70" s="67"/>
      <c r="O70" s="64"/>
      <c r="P70" s="10" t="s">
        <v>54</v>
      </c>
      <c r="Q70" s="10" t="s">
        <v>53</v>
      </c>
      <c r="R70" s="10" t="s">
        <v>3</v>
      </c>
      <c r="S70" s="10">
        <v>0</v>
      </c>
      <c r="T70" s="10">
        <v>50</v>
      </c>
      <c r="U70" s="10">
        <v>6</v>
      </c>
      <c r="V70" s="10">
        <v>55</v>
      </c>
      <c r="W70" s="10"/>
      <c r="X70" s="10">
        <v>60</v>
      </c>
      <c r="Y70" s="10"/>
      <c r="Z70" s="10">
        <v>65</v>
      </c>
      <c r="AA70" s="10"/>
      <c r="AB70" s="9">
        <f t="shared" si="4"/>
        <v>230</v>
      </c>
      <c r="AC70" s="9">
        <f t="shared" si="3"/>
        <v>6</v>
      </c>
      <c r="AD70" s="65"/>
    </row>
    <row r="71" spans="1:30" ht="40.799999999999997" x14ac:dyDescent="0.3">
      <c r="A71" s="64"/>
      <c r="B71" s="65"/>
      <c r="C71" s="64"/>
      <c r="D71" s="64"/>
      <c r="E71" s="64"/>
      <c r="F71" s="64"/>
      <c r="G71" s="64"/>
      <c r="H71" s="64"/>
      <c r="I71" s="64"/>
      <c r="J71" s="68"/>
      <c r="K71" s="68"/>
      <c r="L71" s="67"/>
      <c r="M71" s="67"/>
      <c r="N71" s="67"/>
      <c r="O71" s="64"/>
      <c r="P71" s="10" t="s">
        <v>52</v>
      </c>
      <c r="Q71" s="10" t="s">
        <v>51</v>
      </c>
      <c r="R71" s="10" t="s">
        <v>3</v>
      </c>
      <c r="S71" s="10">
        <v>0</v>
      </c>
      <c r="T71" s="10">
        <v>12000</v>
      </c>
      <c r="U71" s="10">
        <v>2486</v>
      </c>
      <c r="V71" s="10">
        <v>13000</v>
      </c>
      <c r="W71" s="10"/>
      <c r="X71" s="10">
        <v>13200</v>
      </c>
      <c r="Y71" s="10"/>
      <c r="Z71" s="10">
        <v>13400</v>
      </c>
      <c r="AA71" s="10"/>
      <c r="AB71" s="9">
        <f t="shared" si="4"/>
        <v>51600</v>
      </c>
      <c r="AC71" s="9">
        <f t="shared" si="3"/>
        <v>2486</v>
      </c>
      <c r="AD71" s="65"/>
    </row>
    <row r="72" spans="1:30" s="19" customFormat="1" ht="102" x14ac:dyDescent="0.3">
      <c r="A72" s="64"/>
      <c r="B72" s="62"/>
      <c r="C72" s="64"/>
      <c r="D72" s="64"/>
      <c r="E72" s="64"/>
      <c r="F72" s="64"/>
      <c r="G72" s="64"/>
      <c r="H72" s="64"/>
      <c r="I72" s="64"/>
      <c r="J72" s="68"/>
      <c r="K72" s="68"/>
      <c r="L72" s="67"/>
      <c r="M72" s="67"/>
      <c r="N72" s="67"/>
      <c r="O72" s="64"/>
      <c r="P72" s="10" t="s">
        <v>50</v>
      </c>
      <c r="Q72" s="10" t="s">
        <v>49</v>
      </c>
      <c r="R72" s="10" t="s">
        <v>3</v>
      </c>
      <c r="S72" s="10">
        <v>0</v>
      </c>
      <c r="T72" s="10">
        <v>4</v>
      </c>
      <c r="U72" s="10">
        <v>0</v>
      </c>
      <c r="V72" s="10">
        <v>0</v>
      </c>
      <c r="W72" s="10"/>
      <c r="X72" s="10">
        <v>0</v>
      </c>
      <c r="Y72" s="10"/>
      <c r="Z72" s="10">
        <v>0</v>
      </c>
      <c r="AA72" s="10"/>
      <c r="AB72" s="9">
        <f t="shared" si="4"/>
        <v>4</v>
      </c>
      <c r="AC72" s="9">
        <f t="shared" si="3"/>
        <v>0</v>
      </c>
      <c r="AD72" s="62"/>
    </row>
    <row r="73" spans="1:30" s="19" customFormat="1" ht="39.6" customHeight="1" x14ac:dyDescent="0.3">
      <c r="A73" s="64" t="s">
        <v>12</v>
      </c>
      <c r="B73" s="61" t="s">
        <v>295</v>
      </c>
      <c r="C73" s="64" t="s">
        <v>6</v>
      </c>
      <c r="D73" s="64" t="s">
        <v>48</v>
      </c>
      <c r="E73" s="64" t="s">
        <v>47</v>
      </c>
      <c r="F73" s="64" t="s">
        <v>46</v>
      </c>
      <c r="G73" s="64" t="s">
        <v>7</v>
      </c>
      <c r="H73" s="64" t="s">
        <v>6</v>
      </c>
      <c r="I73" s="64" t="s">
        <v>6</v>
      </c>
      <c r="J73" s="66">
        <v>0</v>
      </c>
      <c r="K73" s="66"/>
      <c r="L73" s="67" t="s">
        <v>45</v>
      </c>
      <c r="M73" s="67" t="s">
        <v>45</v>
      </c>
      <c r="N73" s="67" t="s">
        <v>45</v>
      </c>
      <c r="O73" s="64" t="s">
        <v>45</v>
      </c>
      <c r="P73" s="10" t="s">
        <v>44</v>
      </c>
      <c r="Q73" s="10" t="s">
        <v>42</v>
      </c>
      <c r="R73" s="10" t="s">
        <v>34</v>
      </c>
      <c r="S73" s="10">
        <v>0</v>
      </c>
      <c r="T73" s="10">
        <v>1</v>
      </c>
      <c r="U73" s="10">
        <v>0</v>
      </c>
      <c r="V73" s="10">
        <v>1</v>
      </c>
      <c r="W73" s="10"/>
      <c r="X73" s="10">
        <v>1</v>
      </c>
      <c r="Y73" s="10"/>
      <c r="Z73" s="10">
        <v>1</v>
      </c>
      <c r="AA73" s="10"/>
      <c r="AB73" s="9">
        <f t="shared" si="4"/>
        <v>1</v>
      </c>
      <c r="AC73" s="9">
        <f t="shared" ref="AC73:AC82" si="5">+_xlfn.IFS(R73="Acumulado",U73+W73+Y73+AA73,R73="Capacidad",AA73,R73="Flujo",U73,R73="Reducción",U73,R73="Stock",U73)</f>
        <v>0</v>
      </c>
      <c r="AD73" s="61" t="s">
        <v>43</v>
      </c>
    </row>
    <row r="74" spans="1:30" s="19" customFormat="1" ht="40.799999999999997" x14ac:dyDescent="0.3">
      <c r="A74" s="64"/>
      <c r="B74" s="65"/>
      <c r="C74" s="64"/>
      <c r="D74" s="64"/>
      <c r="E74" s="64"/>
      <c r="F74" s="64"/>
      <c r="G74" s="64"/>
      <c r="H74" s="64"/>
      <c r="I74" s="64"/>
      <c r="J74" s="66"/>
      <c r="K74" s="66"/>
      <c r="L74" s="67"/>
      <c r="M74" s="67"/>
      <c r="N74" s="67"/>
      <c r="O74" s="64"/>
      <c r="P74" s="10" t="s">
        <v>41</v>
      </c>
      <c r="Q74" s="10" t="s">
        <v>40</v>
      </c>
      <c r="R74" s="10" t="s">
        <v>34</v>
      </c>
      <c r="S74" s="10">
        <v>124</v>
      </c>
      <c r="T74" s="10">
        <v>500</v>
      </c>
      <c r="U74" s="10">
        <v>909</v>
      </c>
      <c r="V74" s="24">
        <v>1000</v>
      </c>
      <c r="W74" s="24"/>
      <c r="X74" s="24">
        <v>1500</v>
      </c>
      <c r="Y74" s="24"/>
      <c r="Z74" s="24">
        <v>2000</v>
      </c>
      <c r="AA74" s="24"/>
      <c r="AB74" s="9">
        <f t="shared" si="4"/>
        <v>2000</v>
      </c>
      <c r="AC74" s="9">
        <f t="shared" si="5"/>
        <v>909</v>
      </c>
      <c r="AD74" s="65"/>
    </row>
    <row r="75" spans="1:30" s="19" customFormat="1" ht="40.799999999999997" x14ac:dyDescent="0.3">
      <c r="A75" s="64"/>
      <c r="B75" s="65"/>
      <c r="C75" s="64"/>
      <c r="D75" s="64"/>
      <c r="E75" s="64"/>
      <c r="F75" s="64"/>
      <c r="G75" s="64"/>
      <c r="H75" s="64"/>
      <c r="I75" s="64"/>
      <c r="J75" s="66"/>
      <c r="K75" s="66"/>
      <c r="L75" s="67"/>
      <c r="M75" s="67"/>
      <c r="N75" s="67"/>
      <c r="O75" s="64"/>
      <c r="P75" s="10" t="s">
        <v>39</v>
      </c>
      <c r="Q75" s="10" t="s">
        <v>38</v>
      </c>
      <c r="R75" s="10" t="s">
        <v>34</v>
      </c>
      <c r="S75" s="10">
        <v>0</v>
      </c>
      <c r="T75" s="10">
        <v>1</v>
      </c>
      <c r="U75" s="10">
        <v>0</v>
      </c>
      <c r="V75" s="10">
        <v>1</v>
      </c>
      <c r="W75" s="10"/>
      <c r="X75" s="10">
        <v>1</v>
      </c>
      <c r="Y75" s="10"/>
      <c r="Z75" s="10">
        <v>1</v>
      </c>
      <c r="AA75" s="10"/>
      <c r="AB75" s="9">
        <f t="shared" si="4"/>
        <v>1</v>
      </c>
      <c r="AC75" s="9">
        <f t="shared" si="5"/>
        <v>0</v>
      </c>
      <c r="AD75" s="65"/>
    </row>
    <row r="76" spans="1:30" s="19" customFormat="1" ht="40.799999999999997" x14ac:dyDescent="0.3">
      <c r="A76" s="64"/>
      <c r="B76" s="65"/>
      <c r="C76" s="64"/>
      <c r="D76" s="64"/>
      <c r="E76" s="64"/>
      <c r="F76" s="64"/>
      <c r="G76" s="64"/>
      <c r="H76" s="64"/>
      <c r="I76" s="64"/>
      <c r="J76" s="66"/>
      <c r="K76" s="66"/>
      <c r="L76" s="67"/>
      <c r="M76" s="67"/>
      <c r="N76" s="67"/>
      <c r="O76" s="64"/>
      <c r="P76" s="10" t="s">
        <v>37</v>
      </c>
      <c r="Q76" s="10" t="s">
        <v>36</v>
      </c>
      <c r="R76" s="10" t="s">
        <v>34</v>
      </c>
      <c r="S76" s="10">
        <v>0</v>
      </c>
      <c r="T76" s="23">
        <v>1</v>
      </c>
      <c r="U76" s="23"/>
      <c r="V76" s="23">
        <v>1</v>
      </c>
      <c r="W76" s="23"/>
      <c r="X76" s="23">
        <v>1</v>
      </c>
      <c r="Y76" s="23"/>
      <c r="Z76" s="23">
        <v>1</v>
      </c>
      <c r="AA76" s="23"/>
      <c r="AB76" s="22">
        <f t="shared" si="4"/>
        <v>1</v>
      </c>
      <c r="AC76" s="21">
        <f t="shared" si="5"/>
        <v>0</v>
      </c>
      <c r="AD76" s="65"/>
    </row>
    <row r="77" spans="1:30" s="19" customFormat="1" ht="40.799999999999997" x14ac:dyDescent="0.3">
      <c r="A77" s="64"/>
      <c r="B77" s="62"/>
      <c r="C77" s="64"/>
      <c r="D77" s="64"/>
      <c r="E77" s="64"/>
      <c r="F77" s="64"/>
      <c r="G77" s="64"/>
      <c r="H77" s="64"/>
      <c r="I77" s="64"/>
      <c r="J77" s="66"/>
      <c r="K77" s="66"/>
      <c r="L77" s="67"/>
      <c r="M77" s="67"/>
      <c r="N77" s="67"/>
      <c r="O77" s="64"/>
      <c r="P77" s="10" t="s">
        <v>35</v>
      </c>
      <c r="Q77" s="10" t="s">
        <v>33</v>
      </c>
      <c r="R77" s="10" t="s">
        <v>34</v>
      </c>
      <c r="S77" s="10">
        <v>0</v>
      </c>
      <c r="T77" s="10">
        <v>7</v>
      </c>
      <c r="U77" s="10">
        <v>0</v>
      </c>
      <c r="V77" s="10">
        <v>17</v>
      </c>
      <c r="W77" s="10"/>
      <c r="X77" s="10">
        <v>17</v>
      </c>
      <c r="Y77" s="10"/>
      <c r="Z77" s="10">
        <v>17</v>
      </c>
      <c r="AA77" s="10"/>
      <c r="AB77" s="9">
        <f t="shared" si="4"/>
        <v>17</v>
      </c>
      <c r="AC77" s="9">
        <f t="shared" si="5"/>
        <v>0</v>
      </c>
      <c r="AD77" s="62"/>
    </row>
    <row r="78" spans="1:30" ht="61.2" x14ac:dyDescent="0.3">
      <c r="A78" s="51" t="s">
        <v>32</v>
      </c>
      <c r="B78" s="51" t="s">
        <v>31</v>
      </c>
      <c r="C78" s="51" t="s">
        <v>30</v>
      </c>
      <c r="D78" s="51" t="s">
        <v>10</v>
      </c>
      <c r="E78" s="51" t="s">
        <v>29</v>
      </c>
      <c r="F78" s="51" t="s">
        <v>28</v>
      </c>
      <c r="G78" s="51" t="s">
        <v>7</v>
      </c>
      <c r="H78" s="51" t="s">
        <v>27</v>
      </c>
      <c r="I78" s="51" t="s">
        <v>26</v>
      </c>
      <c r="J78" s="54">
        <v>46817165798</v>
      </c>
      <c r="K78" s="57">
        <f>'[2]1. Iniciativas-PA'!N25</f>
        <v>4145343329.6700001</v>
      </c>
      <c r="L78" s="54">
        <v>65608</v>
      </c>
      <c r="M78" s="54">
        <v>67576</v>
      </c>
      <c r="N78" s="54">
        <v>66731</v>
      </c>
      <c r="O78" s="51" t="s">
        <v>25</v>
      </c>
      <c r="P78" s="17" t="s">
        <v>24</v>
      </c>
      <c r="Q78" s="17" t="s">
        <v>23</v>
      </c>
      <c r="R78" s="17" t="s">
        <v>19</v>
      </c>
      <c r="S78" s="17">
        <v>3</v>
      </c>
      <c r="T78" s="17">
        <v>4</v>
      </c>
      <c r="U78" s="17">
        <v>0</v>
      </c>
      <c r="V78" s="17">
        <v>3</v>
      </c>
      <c r="W78" s="17">
        <v>0</v>
      </c>
      <c r="X78" s="17">
        <v>3</v>
      </c>
      <c r="Y78" s="17">
        <v>0</v>
      </c>
      <c r="Z78" s="17">
        <v>3</v>
      </c>
      <c r="AA78" s="17">
        <v>0</v>
      </c>
      <c r="AB78" s="17">
        <f t="shared" si="4"/>
        <v>13</v>
      </c>
      <c r="AC78" s="17">
        <f t="shared" si="5"/>
        <v>0</v>
      </c>
      <c r="AD78" s="51" t="s">
        <v>17</v>
      </c>
    </row>
    <row r="79" spans="1:30" ht="81.599999999999994" x14ac:dyDescent="0.3">
      <c r="A79" s="52"/>
      <c r="B79" s="52"/>
      <c r="C79" s="52"/>
      <c r="D79" s="52"/>
      <c r="E79" s="52"/>
      <c r="F79" s="52"/>
      <c r="G79" s="52"/>
      <c r="H79" s="52"/>
      <c r="I79" s="52"/>
      <c r="J79" s="55">
        <v>0</v>
      </c>
      <c r="K79" s="58"/>
      <c r="L79" s="55"/>
      <c r="M79" s="55"/>
      <c r="N79" s="55"/>
      <c r="O79" s="52"/>
      <c r="P79" s="17" t="s">
        <v>22</v>
      </c>
      <c r="Q79" s="17" t="s">
        <v>21</v>
      </c>
      <c r="R79" s="17" t="s">
        <v>19</v>
      </c>
      <c r="S79" s="17">
        <v>42</v>
      </c>
      <c r="T79" s="17">
        <v>130</v>
      </c>
      <c r="U79" s="17">
        <v>14</v>
      </c>
      <c r="V79" s="17">
        <v>130</v>
      </c>
      <c r="W79" s="17">
        <v>0</v>
      </c>
      <c r="X79" s="17">
        <v>130</v>
      </c>
      <c r="Y79" s="17">
        <v>0</v>
      </c>
      <c r="Z79" s="17">
        <v>100</v>
      </c>
      <c r="AA79" s="17">
        <v>0</v>
      </c>
      <c r="AB79" s="17">
        <f t="shared" si="4"/>
        <v>490</v>
      </c>
      <c r="AC79" s="17">
        <f t="shared" si="5"/>
        <v>14</v>
      </c>
      <c r="AD79" s="52"/>
    </row>
    <row r="80" spans="1:30" ht="61.2" x14ac:dyDescent="0.3">
      <c r="A80" s="53"/>
      <c r="B80" s="53"/>
      <c r="C80" s="53"/>
      <c r="D80" s="53"/>
      <c r="E80" s="53"/>
      <c r="F80" s="53"/>
      <c r="G80" s="53"/>
      <c r="H80" s="53"/>
      <c r="I80" s="53"/>
      <c r="J80" s="56">
        <v>0</v>
      </c>
      <c r="K80" s="59"/>
      <c r="L80" s="56"/>
      <c r="M80" s="56"/>
      <c r="N80" s="56"/>
      <c r="O80" s="53"/>
      <c r="P80" s="17" t="s">
        <v>20</v>
      </c>
      <c r="Q80" s="17" t="s">
        <v>18</v>
      </c>
      <c r="R80" s="17" t="s">
        <v>19</v>
      </c>
      <c r="S80" s="17">
        <v>978</v>
      </c>
      <c r="T80" s="17">
        <v>869</v>
      </c>
      <c r="U80" s="17">
        <v>3</v>
      </c>
      <c r="V80" s="18">
        <v>1418</v>
      </c>
      <c r="W80" s="17">
        <v>0</v>
      </c>
      <c r="X80" s="18">
        <v>1485</v>
      </c>
      <c r="Y80" s="17">
        <v>0</v>
      </c>
      <c r="Z80" s="18">
        <v>1589</v>
      </c>
      <c r="AA80" s="17">
        <v>0</v>
      </c>
      <c r="AB80" s="17">
        <f t="shared" si="4"/>
        <v>5361</v>
      </c>
      <c r="AC80" s="17">
        <f t="shared" si="5"/>
        <v>3</v>
      </c>
      <c r="AD80" s="53"/>
    </row>
    <row r="81" spans="1:30" ht="202.5" customHeight="1" x14ac:dyDescent="0.3">
      <c r="A81" s="13" t="s">
        <v>12</v>
      </c>
      <c r="B81" s="13" t="s">
        <v>11</v>
      </c>
      <c r="C81" s="13" t="s">
        <v>6</v>
      </c>
      <c r="D81" s="13" t="s">
        <v>10</v>
      </c>
      <c r="E81" s="13" t="s">
        <v>16</v>
      </c>
      <c r="F81" s="13" t="s">
        <v>15</v>
      </c>
      <c r="G81" s="13" t="s">
        <v>7</v>
      </c>
      <c r="H81" s="13" t="s">
        <v>6</v>
      </c>
      <c r="I81" s="13" t="s">
        <v>6</v>
      </c>
      <c r="J81" s="15">
        <v>0</v>
      </c>
      <c r="K81" s="15"/>
      <c r="L81" s="60">
        <v>0</v>
      </c>
      <c r="M81" s="60">
        <v>0</v>
      </c>
      <c r="N81" s="60">
        <v>0</v>
      </c>
      <c r="O81" s="13" t="s">
        <v>5</v>
      </c>
      <c r="P81" s="13" t="s">
        <v>14</v>
      </c>
      <c r="Q81" s="13" t="s">
        <v>13</v>
      </c>
      <c r="R81" s="13" t="s">
        <v>3</v>
      </c>
      <c r="S81" s="13">
        <v>0</v>
      </c>
      <c r="T81" s="13">
        <v>26</v>
      </c>
      <c r="U81" s="13">
        <v>2</v>
      </c>
      <c r="V81" s="13">
        <v>27</v>
      </c>
      <c r="W81" s="13"/>
      <c r="X81" s="13">
        <v>28</v>
      </c>
      <c r="Y81" s="13"/>
      <c r="Z81" s="13">
        <v>29</v>
      </c>
      <c r="AA81" s="13"/>
      <c r="AB81" s="14">
        <f t="shared" si="4"/>
        <v>110</v>
      </c>
      <c r="AC81" s="14">
        <f t="shared" si="5"/>
        <v>2</v>
      </c>
      <c r="AD81" s="61" t="s">
        <v>1</v>
      </c>
    </row>
    <row r="82" spans="1:30" ht="202.5" customHeight="1" x14ac:dyDescent="0.3">
      <c r="A82" s="10" t="s">
        <v>12</v>
      </c>
      <c r="B82" s="10" t="s">
        <v>11</v>
      </c>
      <c r="C82" s="10" t="s">
        <v>6</v>
      </c>
      <c r="D82" s="10" t="s">
        <v>10</v>
      </c>
      <c r="E82" s="10" t="s">
        <v>9</v>
      </c>
      <c r="F82" s="10" t="s">
        <v>8</v>
      </c>
      <c r="G82" s="10" t="s">
        <v>7</v>
      </c>
      <c r="H82" s="10" t="s">
        <v>6</v>
      </c>
      <c r="I82" s="10" t="s">
        <v>6</v>
      </c>
      <c r="J82" s="11">
        <v>0</v>
      </c>
      <c r="K82" s="11"/>
      <c r="L82" s="63">
        <v>0</v>
      </c>
      <c r="M82" s="63">
        <v>0</v>
      </c>
      <c r="N82" s="63">
        <v>0</v>
      </c>
      <c r="O82" s="10" t="s">
        <v>5</v>
      </c>
      <c r="P82" s="10" t="s">
        <v>4</v>
      </c>
      <c r="Q82" s="10" t="s">
        <v>2</v>
      </c>
      <c r="R82" s="10" t="s">
        <v>3</v>
      </c>
      <c r="S82" s="10">
        <v>0</v>
      </c>
      <c r="T82" s="10">
        <v>1300</v>
      </c>
      <c r="U82" s="10">
        <v>257</v>
      </c>
      <c r="V82" s="10">
        <v>1450</v>
      </c>
      <c r="W82" s="10"/>
      <c r="X82" s="10">
        <v>1550</v>
      </c>
      <c r="Y82" s="10"/>
      <c r="Z82" s="10">
        <v>1700</v>
      </c>
      <c r="AA82" s="10"/>
      <c r="AB82" s="9">
        <f t="shared" si="4"/>
        <v>6000</v>
      </c>
      <c r="AC82" s="9">
        <f t="shared" si="5"/>
        <v>257</v>
      </c>
      <c r="AD82" s="62"/>
    </row>
    <row r="83" spans="1:30" x14ac:dyDescent="0.3">
      <c r="L83" s="3">
        <f>SUBTOTAL(9,L9:L82)</f>
        <v>1745308.55</v>
      </c>
      <c r="M83" s="3">
        <f>SUBTOTAL(9,M9:M82)</f>
        <v>1701786.48</v>
      </c>
      <c r="N83" s="3">
        <f>SUBTOTAL(9,N9:N82)</f>
        <v>1313969.5900000001</v>
      </c>
      <c r="Q83" s="3"/>
    </row>
    <row r="84" spans="1:30" x14ac:dyDescent="0.3">
      <c r="L84" s="50"/>
      <c r="M84" s="50"/>
      <c r="N84" s="50"/>
    </row>
    <row r="85" spans="1:30" x14ac:dyDescent="0.3">
      <c r="L85" s="50"/>
      <c r="M85" s="50"/>
      <c r="N85" s="50"/>
      <c r="T85" s="5"/>
    </row>
    <row r="86" spans="1:30" x14ac:dyDescent="0.3">
      <c r="L86" s="50"/>
      <c r="M86" s="50"/>
      <c r="N86" s="50"/>
      <c r="T86" s="5"/>
    </row>
    <row r="87" spans="1:30" x14ac:dyDescent="0.3">
      <c r="L87" s="50"/>
      <c r="M87" s="50"/>
      <c r="N87" s="50"/>
      <c r="T87" s="5"/>
    </row>
    <row r="88" spans="1:30" x14ac:dyDescent="0.3">
      <c r="L88" s="50"/>
      <c r="M88" s="50"/>
      <c r="N88" s="50"/>
      <c r="T88" s="5"/>
    </row>
    <row r="89" spans="1:30" x14ac:dyDescent="0.3">
      <c r="L89" s="50"/>
      <c r="M89" s="50"/>
      <c r="N89" s="50"/>
    </row>
    <row r="90" spans="1:30" x14ac:dyDescent="0.3">
      <c r="L90" s="50"/>
      <c r="M90" s="50"/>
      <c r="N90" s="50"/>
    </row>
    <row r="91" spans="1:30" x14ac:dyDescent="0.3">
      <c r="L91" s="50"/>
      <c r="M91" s="50"/>
      <c r="N91" s="50"/>
    </row>
    <row r="92" spans="1:30" x14ac:dyDescent="0.3">
      <c r="L92" s="50"/>
      <c r="M92" s="50"/>
      <c r="N92" s="50"/>
    </row>
    <row r="93" spans="1:30" x14ac:dyDescent="0.3">
      <c r="L93" s="50"/>
      <c r="M93" s="50"/>
      <c r="N93" s="50"/>
    </row>
    <row r="94" spans="1:30" x14ac:dyDescent="0.3">
      <c r="L94" s="50"/>
      <c r="M94" s="50"/>
      <c r="N94" s="50"/>
    </row>
    <row r="95" spans="1:30" x14ac:dyDescent="0.3">
      <c r="L95" s="50"/>
      <c r="M95" s="50"/>
      <c r="N95" s="50"/>
    </row>
    <row r="99" spans="12:14" x14ac:dyDescent="0.3">
      <c r="L99" s="50"/>
      <c r="M99" s="50"/>
      <c r="N99" s="50"/>
    </row>
    <row r="100" spans="12:14" x14ac:dyDescent="0.3">
      <c r="L100" s="50"/>
      <c r="M100" s="50"/>
      <c r="N100" s="50"/>
    </row>
    <row r="101" spans="12:14" x14ac:dyDescent="0.3">
      <c r="L101" s="50"/>
      <c r="M101" s="50"/>
      <c r="N101" s="50"/>
    </row>
    <row r="102" spans="12:14" x14ac:dyDescent="0.3">
      <c r="L102" s="50"/>
      <c r="M102" s="50"/>
      <c r="N102" s="50"/>
    </row>
    <row r="105" spans="12:14" x14ac:dyDescent="0.3">
      <c r="L105" s="50"/>
      <c r="M105" s="50"/>
      <c r="N105" s="50"/>
    </row>
    <row r="106" spans="12:14" x14ac:dyDescent="0.3">
      <c r="L106" s="50"/>
      <c r="M106" s="50"/>
      <c r="N106" s="50"/>
    </row>
    <row r="107" spans="12:14" x14ac:dyDescent="0.3">
      <c r="L107" s="50"/>
      <c r="M107" s="50"/>
      <c r="N107" s="50"/>
    </row>
    <row r="108" spans="12:14" x14ac:dyDescent="0.3">
      <c r="L108" s="50"/>
      <c r="M108" s="50"/>
      <c r="N108" s="50"/>
    </row>
    <row r="109" spans="12:14" x14ac:dyDescent="0.3">
      <c r="L109" s="50"/>
      <c r="M109" s="50"/>
      <c r="N109" s="50"/>
    </row>
    <row r="110" spans="12:14" x14ac:dyDescent="0.3">
      <c r="L110" s="50"/>
      <c r="M110" s="50"/>
      <c r="N110" s="50"/>
    </row>
    <row r="111" spans="12:14" x14ac:dyDescent="0.3">
      <c r="L111" s="50"/>
      <c r="M111" s="50"/>
      <c r="N111" s="50"/>
    </row>
    <row r="112" spans="12:14" x14ac:dyDescent="0.3">
      <c r="L112" s="50"/>
      <c r="M112" s="50"/>
      <c r="N112" s="50"/>
    </row>
    <row r="115" spans="12:14" x14ac:dyDescent="0.3">
      <c r="L115" s="50"/>
      <c r="M115" s="50"/>
      <c r="N115" s="50"/>
    </row>
    <row r="116" spans="12:14" x14ac:dyDescent="0.3">
      <c r="L116" s="50"/>
      <c r="M116" s="50"/>
      <c r="N116" s="50"/>
    </row>
    <row r="117" spans="12:14" x14ac:dyDescent="0.3">
      <c r="L117" s="50"/>
      <c r="M117" s="50"/>
      <c r="N117" s="50"/>
    </row>
    <row r="118" spans="12:14" x14ac:dyDescent="0.3">
      <c r="L118" s="50"/>
      <c r="M118" s="50"/>
      <c r="N118" s="50"/>
    </row>
    <row r="119" spans="12:14" x14ac:dyDescent="0.3">
      <c r="L119" s="50"/>
      <c r="M119" s="50"/>
      <c r="N119" s="50"/>
    </row>
    <row r="120" spans="12:14" x14ac:dyDescent="0.3">
      <c r="L120" s="50"/>
      <c r="M120" s="50"/>
      <c r="N120" s="50"/>
    </row>
    <row r="121" spans="12:14" x14ac:dyDescent="0.3">
      <c r="L121" s="50"/>
      <c r="M121" s="50"/>
      <c r="N121" s="50"/>
    </row>
    <row r="122" spans="12:14" x14ac:dyDescent="0.3">
      <c r="L122" s="50"/>
      <c r="M122" s="50"/>
      <c r="N122" s="50"/>
    </row>
    <row r="123" spans="12:14" x14ac:dyDescent="0.3">
      <c r="L123" s="50"/>
      <c r="M123" s="50"/>
      <c r="N123" s="50"/>
    </row>
    <row r="124" spans="12:14" x14ac:dyDescent="0.3">
      <c r="L124" s="50"/>
      <c r="M124" s="50"/>
      <c r="N124" s="50"/>
    </row>
    <row r="125" spans="12:14" x14ac:dyDescent="0.3">
      <c r="L125" s="50"/>
      <c r="M125" s="50"/>
      <c r="N125" s="50"/>
    </row>
    <row r="126" spans="12:14" x14ac:dyDescent="0.3">
      <c r="L126" s="50"/>
      <c r="M126" s="50"/>
      <c r="N126" s="50"/>
    </row>
    <row r="127" spans="12:14" x14ac:dyDescent="0.3">
      <c r="L127" s="50"/>
      <c r="M127" s="50"/>
      <c r="N127" s="50"/>
    </row>
    <row r="128" spans="12:14" x14ac:dyDescent="0.3">
      <c r="L128" s="50"/>
      <c r="M128" s="50"/>
      <c r="N128" s="50"/>
    </row>
    <row r="129" spans="12:14" x14ac:dyDescent="0.3">
      <c r="L129" s="50"/>
      <c r="M129" s="50"/>
      <c r="N129" s="50"/>
    </row>
    <row r="130" spans="12:14" x14ac:dyDescent="0.3">
      <c r="L130" s="50"/>
      <c r="M130" s="50"/>
      <c r="N130" s="50"/>
    </row>
    <row r="131" spans="12:14" x14ac:dyDescent="0.3">
      <c r="L131" s="50"/>
      <c r="M131" s="50"/>
      <c r="N131" s="50"/>
    </row>
    <row r="132" spans="12:14" x14ac:dyDescent="0.3">
      <c r="L132" s="50"/>
      <c r="M132" s="50"/>
      <c r="N132" s="50"/>
    </row>
    <row r="133" spans="12:14" x14ac:dyDescent="0.3">
      <c r="L133" s="50"/>
      <c r="M133" s="50"/>
      <c r="N133" s="50"/>
    </row>
    <row r="134" spans="12:14" x14ac:dyDescent="0.3">
      <c r="L134" s="50"/>
      <c r="M134" s="50"/>
      <c r="N134" s="50"/>
    </row>
    <row r="135" spans="12:14" x14ac:dyDescent="0.3">
      <c r="L135" s="50"/>
      <c r="M135" s="50"/>
      <c r="N135" s="50"/>
    </row>
    <row r="136" spans="12:14" x14ac:dyDescent="0.3">
      <c r="L136" s="50"/>
      <c r="M136" s="50"/>
      <c r="N136" s="50"/>
    </row>
    <row r="137" spans="12:14" x14ac:dyDescent="0.3">
      <c r="L137" s="50"/>
      <c r="M137" s="50"/>
      <c r="N137" s="50"/>
    </row>
    <row r="138" spans="12:14" x14ac:dyDescent="0.3">
      <c r="L138" s="50"/>
      <c r="M138" s="50"/>
      <c r="N138" s="50"/>
    </row>
    <row r="139" spans="12:14" x14ac:dyDescent="0.3">
      <c r="L139" s="50"/>
      <c r="M139" s="50"/>
      <c r="N139" s="50"/>
    </row>
    <row r="140" spans="12:14" x14ac:dyDescent="0.3">
      <c r="L140" s="50"/>
      <c r="M140" s="50"/>
      <c r="N140" s="50"/>
    </row>
    <row r="141" spans="12:14" x14ac:dyDescent="0.3">
      <c r="L141" s="50"/>
      <c r="M141" s="50"/>
      <c r="N141" s="50"/>
    </row>
    <row r="142" spans="12:14" x14ac:dyDescent="0.3">
      <c r="L142" s="50"/>
      <c r="M142" s="50"/>
      <c r="N142" s="50"/>
    </row>
    <row r="143" spans="12:14" x14ac:dyDescent="0.3">
      <c r="L143" s="50"/>
      <c r="M143" s="50"/>
      <c r="N143" s="50"/>
    </row>
    <row r="144" spans="12:14" x14ac:dyDescent="0.3">
      <c r="L144" s="50"/>
      <c r="M144" s="50"/>
      <c r="N144" s="50"/>
    </row>
    <row r="145" spans="12:14" x14ac:dyDescent="0.3">
      <c r="L145" s="50"/>
      <c r="M145" s="50"/>
      <c r="N145" s="50"/>
    </row>
  </sheetData>
  <autoFilter ref="A8:AD83" xr:uid="{E4352C7E-5AD8-4B3D-81F9-BA1482793883}"/>
  <mergeCells count="297">
    <mergeCell ref="A7:AD7"/>
    <mergeCell ref="M9:M11"/>
    <mergeCell ref="N9:N11"/>
    <mergeCell ref="O9:O11"/>
    <mergeCell ref="P9:P10"/>
    <mergeCell ref="AD9:AD11"/>
    <mergeCell ref="H9:H11"/>
    <mergeCell ref="I9:I11"/>
    <mergeCell ref="J9:J11"/>
    <mergeCell ref="K9:K11"/>
    <mergeCell ref="P12:P13"/>
    <mergeCell ref="AD12:AD17"/>
    <mergeCell ref="N15:N16"/>
    <mergeCell ref="O15:O16"/>
    <mergeCell ref="L15:L16"/>
    <mergeCell ref="M15:M16"/>
    <mergeCell ref="L9:L11"/>
    <mergeCell ref="A9:A11"/>
    <mergeCell ref="B9:B11"/>
    <mergeCell ref="C9:C11"/>
    <mergeCell ref="D9:D11"/>
    <mergeCell ref="E9:E11"/>
    <mergeCell ref="F9:F11"/>
    <mergeCell ref="A12:A13"/>
    <mergeCell ref="B12:B13"/>
    <mergeCell ref="C12:C13"/>
    <mergeCell ref="D12:D13"/>
    <mergeCell ref="E12:E13"/>
    <mergeCell ref="G9:G11"/>
    <mergeCell ref="F12:F13"/>
    <mergeCell ref="G12:G13"/>
    <mergeCell ref="K12:K13"/>
    <mergeCell ref="H15:H16"/>
    <mergeCell ref="I15:I16"/>
    <mergeCell ref="J15:J16"/>
    <mergeCell ref="K15:K16"/>
    <mergeCell ref="L12:L13"/>
    <mergeCell ref="M12:M13"/>
    <mergeCell ref="N12:N13"/>
    <mergeCell ref="O12:O13"/>
    <mergeCell ref="A15:A16"/>
    <mergeCell ref="C15:C16"/>
    <mergeCell ref="D15:D16"/>
    <mergeCell ref="E15:E16"/>
    <mergeCell ref="F15:F16"/>
    <mergeCell ref="G15:G16"/>
    <mergeCell ref="H12:H13"/>
    <mergeCell ref="I12:I13"/>
    <mergeCell ref="J12:J13"/>
    <mergeCell ref="J18:J22"/>
    <mergeCell ref="K18:K22"/>
    <mergeCell ref="L18:L22"/>
    <mergeCell ref="M18:M22"/>
    <mergeCell ref="N18:N22"/>
    <mergeCell ref="O18:O22"/>
    <mergeCell ref="A23:A38"/>
    <mergeCell ref="B23:B38"/>
    <mergeCell ref="C23:C38"/>
    <mergeCell ref="D23:D38"/>
    <mergeCell ref="E23:E38"/>
    <mergeCell ref="F23:F38"/>
    <mergeCell ref="G23:G38"/>
    <mergeCell ref="A18:A22"/>
    <mergeCell ref="B18:B22"/>
    <mergeCell ref="C18:C22"/>
    <mergeCell ref="D18:D22"/>
    <mergeCell ref="E18:E22"/>
    <mergeCell ref="F18:F22"/>
    <mergeCell ref="G18:G22"/>
    <mergeCell ref="H18:H22"/>
    <mergeCell ref="I18:I22"/>
    <mergeCell ref="O23:O38"/>
    <mergeCell ref="A40:A41"/>
    <mergeCell ref="B40:B41"/>
    <mergeCell ref="C40:C41"/>
    <mergeCell ref="D40:D41"/>
    <mergeCell ref="E40:E41"/>
    <mergeCell ref="F40:F41"/>
    <mergeCell ref="AD23:AD38"/>
    <mergeCell ref="P26:P28"/>
    <mergeCell ref="P29:P33"/>
    <mergeCell ref="P34:P38"/>
    <mergeCell ref="H23:H38"/>
    <mergeCell ref="I23:I38"/>
    <mergeCell ref="J23:J38"/>
    <mergeCell ref="K23:K38"/>
    <mergeCell ref="L23:L38"/>
    <mergeCell ref="M23:M38"/>
    <mergeCell ref="AD40:AD41"/>
    <mergeCell ref="G40:G41"/>
    <mergeCell ref="H40:H41"/>
    <mergeCell ref="I40:I41"/>
    <mergeCell ref="J40:J41"/>
    <mergeCell ref="K40:K41"/>
    <mergeCell ref="L40:L41"/>
    <mergeCell ref="N23:N38"/>
    <mergeCell ref="P23:P25"/>
    <mergeCell ref="M40:M41"/>
    <mergeCell ref="N40:N41"/>
    <mergeCell ref="O40:O41"/>
    <mergeCell ref="J42:J44"/>
    <mergeCell ref="K42:K44"/>
    <mergeCell ref="L42:L44"/>
    <mergeCell ref="M42:M44"/>
    <mergeCell ref="N42:N44"/>
    <mergeCell ref="O42:O44"/>
    <mergeCell ref="AD42:AD44"/>
    <mergeCell ref="A46:A51"/>
    <mergeCell ref="B46:B51"/>
    <mergeCell ref="C46:C51"/>
    <mergeCell ref="D46:D51"/>
    <mergeCell ref="E46:E51"/>
    <mergeCell ref="F46:F51"/>
    <mergeCell ref="A42:A44"/>
    <mergeCell ref="B42:B44"/>
    <mergeCell ref="C42:C44"/>
    <mergeCell ref="D42:D44"/>
    <mergeCell ref="E42:E44"/>
    <mergeCell ref="F42:F44"/>
    <mergeCell ref="G42:G44"/>
    <mergeCell ref="H42:H44"/>
    <mergeCell ref="I42:I44"/>
    <mergeCell ref="P46:P48"/>
    <mergeCell ref="AD46:AD51"/>
    <mergeCell ref="P49:P50"/>
    <mergeCell ref="I46:I51"/>
    <mergeCell ref="J46:J51"/>
    <mergeCell ref="K46:K51"/>
    <mergeCell ref="L46:L51"/>
    <mergeCell ref="M46:M51"/>
    <mergeCell ref="B52:B54"/>
    <mergeCell ref="C52:C54"/>
    <mergeCell ref="D52:D54"/>
    <mergeCell ref="E52:E54"/>
    <mergeCell ref="F52:F54"/>
    <mergeCell ref="G52:G54"/>
    <mergeCell ref="H52:H54"/>
    <mergeCell ref="G46:G51"/>
    <mergeCell ref="H46:H51"/>
    <mergeCell ref="N46:N51"/>
    <mergeCell ref="O46:O51"/>
    <mergeCell ref="I52:I54"/>
    <mergeCell ref="J52:J54"/>
    <mergeCell ref="K52:K54"/>
    <mergeCell ref="L52:L54"/>
    <mergeCell ref="M52:M54"/>
    <mergeCell ref="N52:N54"/>
    <mergeCell ref="O52:O54"/>
    <mergeCell ref="C59:C61"/>
    <mergeCell ref="D59:D61"/>
    <mergeCell ref="E59:E61"/>
    <mergeCell ref="F59:F61"/>
    <mergeCell ref="G59:G61"/>
    <mergeCell ref="H59:H61"/>
    <mergeCell ref="I59:I61"/>
    <mergeCell ref="AD52:AD57"/>
    <mergeCell ref="A55:A57"/>
    <mergeCell ref="B55:B57"/>
    <mergeCell ref="C55:C57"/>
    <mergeCell ref="D55:D57"/>
    <mergeCell ref="E55:E57"/>
    <mergeCell ref="F55:F57"/>
    <mergeCell ref="G55:G57"/>
    <mergeCell ref="H55:H57"/>
    <mergeCell ref="I55:I57"/>
    <mergeCell ref="J55:J57"/>
    <mergeCell ref="K55:K57"/>
    <mergeCell ref="L55:L57"/>
    <mergeCell ref="M55:M57"/>
    <mergeCell ref="N55:N57"/>
    <mergeCell ref="O55:O57"/>
    <mergeCell ref="A52:A54"/>
    <mergeCell ref="J59:J61"/>
    <mergeCell ref="K59:K61"/>
    <mergeCell ref="L59:L61"/>
    <mergeCell ref="M59:M61"/>
    <mergeCell ref="N59:N61"/>
    <mergeCell ref="O59:O61"/>
    <mergeCell ref="AD59:AD62"/>
    <mergeCell ref="A65:A66"/>
    <mergeCell ref="B65:B66"/>
    <mergeCell ref="C65:C66"/>
    <mergeCell ref="D65:D66"/>
    <mergeCell ref="E65:E66"/>
    <mergeCell ref="F65:F66"/>
    <mergeCell ref="G65:G66"/>
    <mergeCell ref="H65:H66"/>
    <mergeCell ref="I65:I66"/>
    <mergeCell ref="J65:J66"/>
    <mergeCell ref="K65:K66"/>
    <mergeCell ref="L65:L66"/>
    <mergeCell ref="M65:M66"/>
    <mergeCell ref="N65:N66"/>
    <mergeCell ref="O65:O66"/>
    <mergeCell ref="A59:A61"/>
    <mergeCell ref="B59:B61"/>
    <mergeCell ref="AD65:AD66"/>
    <mergeCell ref="H67:H68"/>
    <mergeCell ref="I67:I68"/>
    <mergeCell ref="J67:J68"/>
    <mergeCell ref="K67:K68"/>
    <mergeCell ref="L67:L68"/>
    <mergeCell ref="M67:M68"/>
    <mergeCell ref="A67:A68"/>
    <mergeCell ref="C67:C68"/>
    <mergeCell ref="D67:D68"/>
    <mergeCell ref="E67:E68"/>
    <mergeCell ref="F67:F68"/>
    <mergeCell ref="G67:G68"/>
    <mergeCell ref="B67:B68"/>
    <mergeCell ref="J69:J72"/>
    <mergeCell ref="K69:K72"/>
    <mergeCell ref="L69:L72"/>
    <mergeCell ref="M69:M72"/>
    <mergeCell ref="H78:H80"/>
    <mergeCell ref="I78:I80"/>
    <mergeCell ref="N67:N68"/>
    <mergeCell ref="O67:O68"/>
    <mergeCell ref="AD67:AD72"/>
    <mergeCell ref="N69:N72"/>
    <mergeCell ref="O69:O72"/>
    <mergeCell ref="A69:A72"/>
    <mergeCell ref="C69:C72"/>
    <mergeCell ref="D69:D72"/>
    <mergeCell ref="E69:E72"/>
    <mergeCell ref="F69:F72"/>
    <mergeCell ref="G69:G72"/>
    <mergeCell ref="B69:B72"/>
    <mergeCell ref="H69:H72"/>
    <mergeCell ref="I69:I72"/>
    <mergeCell ref="J73:J77"/>
    <mergeCell ref="K73:K77"/>
    <mergeCell ref="L73:L77"/>
    <mergeCell ref="M73:M77"/>
    <mergeCell ref="N73:N77"/>
    <mergeCell ref="O73:O77"/>
    <mergeCell ref="AD73:AD77"/>
    <mergeCell ref="A78:A80"/>
    <mergeCell ref="B78:B80"/>
    <mergeCell ref="C78:C80"/>
    <mergeCell ref="D78:D80"/>
    <mergeCell ref="E78:E80"/>
    <mergeCell ref="F78:F80"/>
    <mergeCell ref="G78:G80"/>
    <mergeCell ref="A73:A77"/>
    <mergeCell ref="C73:C77"/>
    <mergeCell ref="D73:D77"/>
    <mergeCell ref="E73:E77"/>
    <mergeCell ref="F73:F77"/>
    <mergeCell ref="G73:G77"/>
    <mergeCell ref="B73:B77"/>
    <mergeCell ref="H73:H77"/>
    <mergeCell ref="I73:I77"/>
    <mergeCell ref="L84:L89"/>
    <mergeCell ref="M84:M89"/>
    <mergeCell ref="N84:N89"/>
    <mergeCell ref="L90:L91"/>
    <mergeCell ref="M90:M91"/>
    <mergeCell ref="N90:N91"/>
    <mergeCell ref="AD78:AD80"/>
    <mergeCell ref="J78:J80"/>
    <mergeCell ref="K78:K80"/>
    <mergeCell ref="L78:L80"/>
    <mergeCell ref="M78:M80"/>
    <mergeCell ref="N81"/>
    <mergeCell ref="AD81:AD82"/>
    <mergeCell ref="L82"/>
    <mergeCell ref="M82"/>
    <mergeCell ref="N82"/>
    <mergeCell ref="L81"/>
    <mergeCell ref="M81"/>
    <mergeCell ref="N78:N80"/>
    <mergeCell ref="O78:O80"/>
    <mergeCell ref="M101:M102"/>
    <mergeCell ref="N101:N102"/>
    <mergeCell ref="L101:L102"/>
    <mergeCell ref="M105:M106"/>
    <mergeCell ref="N105:N106"/>
    <mergeCell ref="L105:L106"/>
    <mergeCell ref="L92:L95"/>
    <mergeCell ref="M92:M95"/>
    <mergeCell ref="N92:N95"/>
    <mergeCell ref="M99:M100"/>
    <mergeCell ref="N99:N100"/>
    <mergeCell ref="L99:L100"/>
    <mergeCell ref="L121:L145"/>
    <mergeCell ref="N115:N120"/>
    <mergeCell ref="L115:L120"/>
    <mergeCell ref="M115:M120"/>
    <mergeCell ref="M121:M145"/>
    <mergeCell ref="N121:N145"/>
    <mergeCell ref="M107:M110"/>
    <mergeCell ref="N107:N110"/>
    <mergeCell ref="L107:L110"/>
    <mergeCell ref="N111:N112"/>
    <mergeCell ref="L111:L112"/>
    <mergeCell ref="M111:M112"/>
  </mergeCells>
  <printOptions horizontalCentered="1" verticalCentered="1"/>
  <pageMargins left="0.39370078740157483" right="0.39370078740157483" top="0.39370078740157483" bottom="0.39370078740157483" header="0.39370078740157483" footer="0.31496062992125984"/>
  <pageSetup paperSize="5" scale="2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Conv (2)</vt:lpstr>
      <vt:lpstr>PES MARZO 2023 </vt:lpstr>
      <vt:lpstr>'PES MARZO 2023 '!Área_de_impresión</vt:lpstr>
      <vt:lpstr>'PES MARZO 2023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dc:creator>
  <cp:lastModifiedBy>William Roberto Pinzón Amezquita</cp:lastModifiedBy>
  <dcterms:created xsi:type="dcterms:W3CDTF">2023-04-28T14:29:25Z</dcterms:created>
  <dcterms:modified xsi:type="dcterms:W3CDTF">2023-08-15T00:39:29Z</dcterms:modified>
</cp:coreProperties>
</file>