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howInkAnnotation="0" codeName="ThisWorkbook"/>
  <mc:AlternateContent xmlns:mc="http://schemas.openxmlformats.org/markup-compatibility/2006">
    <mc:Choice Requires="x15">
      <x15ac:absPath xmlns:x15ac="http://schemas.microsoft.com/office/spreadsheetml/2010/11/ac" url="C:\Users\caden\Desktop\AND 2021\"/>
    </mc:Choice>
  </mc:AlternateContent>
  <xr:revisionPtr revIDLastSave="0" documentId="8_{42B97E53-F910-46C9-9AC3-7D9CFEDB5C19}" xr6:coauthVersionLast="47" xr6:coauthVersionMax="47" xr10:uidLastSave="{00000000-0000-0000-0000-000000000000}"/>
  <bookViews>
    <workbookView xWindow="-120" yWindow="-120" windowWidth="20730" windowHeight="11160" tabRatio="795" xr2:uid="{00000000-000D-0000-FFFF-FFFF00000000}"/>
  </bookViews>
  <sheets>
    <sheet name="MAPA DE RIESGOS" sheetId="26" r:id="rId1"/>
    <sheet name="IMPACTO DE CORRUPCIÓN" sheetId="15" r:id="rId2"/>
    <sheet name="Listas Nuevas" sheetId="32" state="hidden" r:id="rId3"/>
    <sheet name="MATRIZ DE CALIFICACIÓN" sheetId="4" state="hidden" r:id="rId4"/>
    <sheet name="Evaluación Diseño Control" sheetId="33" state="hidden" r:id="rId5"/>
    <sheet name="Evalua Control" sheetId="10" state="hidden" r:id="rId6"/>
  </sheets>
  <externalReferences>
    <externalReference r:id="rId7"/>
    <externalReference r:id="rId8"/>
    <externalReference r:id="rId9"/>
  </externalReferences>
  <definedNames>
    <definedName name="_xlnm._FilterDatabase" localSheetId="2" hidden="1">'Listas Nuevas'!$AP$3:$AP$217</definedName>
    <definedName name="_xlnm._FilterDatabase" localSheetId="0" hidden="1">'MAPA DE RIESGOS'!$A$7:$AX$59</definedName>
    <definedName name="APLICACIÓN">'Listas Nuevas'!$R$2:$R$4</definedName>
    <definedName name="_xlnm.Print_Area" localSheetId="5">'Evalua Control'!$A$1:$G$16</definedName>
    <definedName name="_xlnm.Print_Area" localSheetId="1">'IMPACTO DE CORRUPCIÓN'!$A$1:$B$35</definedName>
    <definedName name="_xlnm.Print_Area" localSheetId="0">'MAPA DE RIESGOS'!$A$1:$AX$59</definedName>
    <definedName name="CID">'Listas Nuevas'!$AM$3:$AM$9</definedName>
    <definedName name="Contexto_Externo">'Listas Nuevas'!$A$2:$A$7</definedName>
    <definedName name="Contexto_Interno">'Listas Nuevas'!$B$2:$B$7</definedName>
    <definedName name="Contexto_Proceso">'Listas Nuevas'!$C$2:$C$8</definedName>
    <definedName name="CORRUPCIÓN">'Listas Nuevas'!$A$11:$A$12</definedName>
    <definedName name="EJECUCIÓN">'Listas Nuevas'!$T$2:$T$4</definedName>
    <definedName name="FACTORES" localSheetId="5">'[1]Contexto e.'!$L$2:$M$2</definedName>
    <definedName name="FRECUENCIA">'Listas Nuevas'!$L$2:$L$6</definedName>
    <definedName name="PROCESO">'Listas Nuevas'!$AR$3:$AR$20</definedName>
    <definedName name="Riesgo_de_Corrupción">'Listas Nuevas'!$H$10:$J$10</definedName>
    <definedName name="Riesgo_General">'Listas Nuevas'!$F$11:$J$11</definedName>
    <definedName name="TIPO_CONTROL">'Listas Nuevas'!$P$2:$P$3</definedName>
    <definedName name="TIPO_RIESGO">'Listas Nuevas'!#REF!</definedName>
    <definedName name="TIPOLOGÍA">'Listas Nuevas'!$E$2:$E$11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2" i="26" l="1"/>
  <c r="AQ51" i="26"/>
  <c r="AQ45" i="26"/>
  <c r="AQ44" i="26"/>
  <c r="AQ43" i="26"/>
  <c r="AQ42" i="26"/>
  <c r="AQ36" i="26"/>
  <c r="AQ35" i="26"/>
  <c r="AQ34" i="26"/>
  <c r="AQ29" i="26"/>
  <c r="AQ28" i="26"/>
  <c r="AN52" i="26"/>
  <c r="AN51" i="26"/>
  <c r="AN45" i="26"/>
  <c r="AN44" i="26"/>
  <c r="AN43" i="26"/>
  <c r="AN42" i="26"/>
  <c r="AN36" i="26"/>
  <c r="AN35" i="26"/>
  <c r="AN34" i="26"/>
  <c r="AN29" i="26"/>
  <c r="AN28" i="26"/>
  <c r="AN27" i="26"/>
  <c r="AL52" i="26"/>
  <c r="AL51" i="26"/>
  <c r="AL45" i="26"/>
  <c r="AL44" i="26"/>
  <c r="AL43" i="26"/>
  <c r="AL42" i="26"/>
  <c r="AL36" i="26"/>
  <c r="AL35" i="26"/>
  <c r="AL34" i="26"/>
  <c r="AL29" i="26"/>
  <c r="AL28" i="26"/>
  <c r="AL27" i="26"/>
  <c r="AL26" i="26"/>
  <c r="AL25" i="26"/>
  <c r="AL24" i="26"/>
  <c r="AL20" i="26"/>
  <c r="AI36" i="26"/>
  <c r="AG36" i="26"/>
  <c r="AH36" i="26" s="1"/>
  <c r="AI35" i="26"/>
  <c r="AG35" i="26"/>
  <c r="AH35" i="26" s="1"/>
  <c r="AI34" i="26"/>
  <c r="AG34" i="26"/>
  <c r="AH34" i="26" s="1"/>
  <c r="AI29" i="26"/>
  <c r="AG29" i="26"/>
  <c r="AH29" i="26" s="1"/>
  <c r="AI28" i="26"/>
  <c r="AG28" i="26"/>
  <c r="AH28" i="26" s="1"/>
  <c r="AQ57" i="26"/>
  <c r="AQ56" i="26"/>
  <c r="AQ50" i="26"/>
  <c r="AQ47" i="26"/>
  <c r="AQ46" i="26"/>
  <c r="AQ40" i="26"/>
  <c r="AQ38" i="26"/>
  <c r="AQ39" i="26"/>
  <c r="AN57" i="26"/>
  <c r="AN56" i="26"/>
  <c r="AN50" i="26"/>
  <c r="AN47" i="26"/>
  <c r="AN46" i="26"/>
  <c r="AL57" i="26"/>
  <c r="AL56" i="26"/>
  <c r="AL50" i="26"/>
  <c r="AL47" i="26"/>
  <c r="AL46" i="26"/>
  <c r="AQ54" i="26"/>
  <c r="AQ55" i="26"/>
  <c r="AQ53" i="26"/>
  <c r="AQ49" i="26"/>
  <c r="AQ48" i="26"/>
  <c r="AQ41" i="26"/>
  <c r="AG30" i="26"/>
  <c r="AH30" i="26" s="1"/>
  <c r="AG55" i="26"/>
  <c r="AH55" i="26" s="1"/>
  <c r="AG54" i="26"/>
  <c r="AH54" i="26" s="1"/>
  <c r="AG53" i="26"/>
  <c r="AH53" i="26" s="1"/>
  <c r="AG52" i="26"/>
  <c r="AH52" i="26" s="1"/>
  <c r="AG51" i="26"/>
  <c r="AH51" i="26" s="1"/>
  <c r="AG49" i="26"/>
  <c r="AH49" i="26" s="1"/>
  <c r="AG48" i="26"/>
  <c r="AH48" i="26" s="1"/>
  <c r="AG43" i="26"/>
  <c r="AH43" i="26" s="1"/>
  <c r="AG41" i="26"/>
  <c r="AH41" i="26" s="1"/>
  <c r="AG33" i="26"/>
  <c r="AH33" i="26" s="1"/>
  <c r="AG32" i="26"/>
  <c r="AH32" i="26" s="1"/>
  <c r="AG31" i="26"/>
  <c r="AH31" i="26" s="1"/>
  <c r="AD57" i="26" l="1"/>
  <c r="AE57" i="26" s="1"/>
  <c r="AG57" i="26" s="1"/>
  <c r="AH57" i="26" s="1"/>
  <c r="AD56" i="26"/>
  <c r="AE56" i="26" s="1"/>
  <c r="AG56" i="26" s="1"/>
  <c r="AH56" i="26" s="1"/>
  <c r="AD50" i="26"/>
  <c r="AE50" i="26" s="1"/>
  <c r="AG50" i="26" s="1"/>
  <c r="AH50" i="26" s="1"/>
  <c r="AD47" i="26"/>
  <c r="AE47" i="26" s="1"/>
  <c r="AG47" i="26" s="1"/>
  <c r="AH47" i="26" s="1"/>
  <c r="AD46" i="26"/>
  <c r="AE46" i="26" s="1"/>
  <c r="AG46" i="26" s="1"/>
  <c r="AH46" i="26" s="1"/>
  <c r="AN40" i="26"/>
  <c r="AL40" i="26"/>
  <c r="AD40" i="26"/>
  <c r="AE40" i="26" s="1"/>
  <c r="AG40" i="26" s="1"/>
  <c r="AH40" i="26" s="1"/>
  <c r="AN39" i="26"/>
  <c r="AL39" i="26"/>
  <c r="AD39" i="26"/>
  <c r="AE39" i="26" s="1"/>
  <c r="AG39" i="26" s="1"/>
  <c r="AH39" i="26" s="1"/>
  <c r="AN38" i="26"/>
  <c r="AL38" i="26"/>
  <c r="AD38" i="26"/>
  <c r="AE38" i="26" s="1"/>
  <c r="AG38" i="26" s="1"/>
  <c r="AH38" i="26" s="1"/>
  <c r="AQ37" i="26"/>
  <c r="AN37" i="26"/>
  <c r="AL37" i="26"/>
  <c r="AD37" i="26"/>
  <c r="AE37" i="26" s="1"/>
  <c r="AG37" i="26" s="1"/>
  <c r="AH37" i="26" s="1"/>
  <c r="AQ23" i="26"/>
  <c r="AN23" i="26"/>
  <c r="AL23" i="26"/>
  <c r="AD23" i="26"/>
  <c r="AE23" i="26" s="1"/>
  <c r="AQ22" i="26"/>
  <c r="AN22" i="26"/>
  <c r="AL22" i="26"/>
  <c r="AD22" i="26"/>
  <c r="AE22" i="26" s="1"/>
  <c r="AQ21" i="26"/>
  <c r="AN21" i="26"/>
  <c r="AL21" i="26"/>
  <c r="AD21" i="26"/>
  <c r="AE21" i="26" s="1"/>
  <c r="AQ17" i="26"/>
  <c r="AN17" i="26"/>
  <c r="AL17" i="26"/>
  <c r="AD17" i="26"/>
  <c r="AE17" i="26" s="1"/>
  <c r="AL15" i="26"/>
  <c r="AQ15" i="26"/>
  <c r="AN15" i="26"/>
  <c r="AD15" i="26"/>
  <c r="AE15" i="26" s="1"/>
  <c r="AQ10" i="26"/>
  <c r="AN10" i="26"/>
  <c r="AL10" i="26"/>
  <c r="AD10" i="26"/>
  <c r="AE10" i="26" s="1"/>
  <c r="AG23" i="26" l="1"/>
  <c r="AH23" i="26" s="1"/>
  <c r="AI23" i="26"/>
  <c r="AG22" i="26"/>
  <c r="AH22" i="26" s="1"/>
  <c r="AI22" i="26"/>
  <c r="AG21" i="26"/>
  <c r="AH21" i="26" s="1"/>
  <c r="AI21" i="26"/>
  <c r="AG17" i="26"/>
  <c r="AH17" i="26" s="1"/>
  <c r="AI17" i="26"/>
  <c r="AG15" i="26"/>
  <c r="AH15" i="26" s="1"/>
  <c r="AI15" i="26"/>
  <c r="AG10" i="26"/>
  <c r="AH10" i="26" s="1"/>
  <c r="AI10" i="26"/>
  <c r="AN8" i="26" l="1"/>
  <c r="AD8" i="26"/>
  <c r="AE8" i="26" s="1"/>
  <c r="AE45" i="26"/>
  <c r="AG45" i="26" s="1"/>
  <c r="AH45" i="26" s="1"/>
  <c r="M45" i="26"/>
  <c r="AE44" i="26"/>
  <c r="AG44" i="26" s="1"/>
  <c r="AH44" i="26" s="1"/>
  <c r="M44" i="26"/>
  <c r="M43" i="26"/>
  <c r="AE42" i="26"/>
  <c r="AG42" i="26" s="1"/>
  <c r="AH42" i="26" s="1"/>
  <c r="M42" i="26"/>
  <c r="AQ19" i="26"/>
  <c r="AN19" i="26"/>
  <c r="AL19" i="26"/>
  <c r="AD19" i="26"/>
  <c r="AE19" i="26" s="1"/>
  <c r="K19" i="26"/>
  <c r="M19" i="26" s="1"/>
  <c r="M57" i="26"/>
  <c r="M56" i="26"/>
  <c r="M29" i="26"/>
  <c r="M55" i="26"/>
  <c r="M54" i="26"/>
  <c r="M28" i="26"/>
  <c r="M31" i="26"/>
  <c r="M32" i="26"/>
  <c r="M33" i="26"/>
  <c r="M34" i="26"/>
  <c r="M35" i="26"/>
  <c r="M36" i="26"/>
  <c r="M37" i="26"/>
  <c r="M38" i="26"/>
  <c r="M39" i="26"/>
  <c r="M40" i="26"/>
  <c r="M41" i="26"/>
  <c r="M46" i="26"/>
  <c r="M47" i="26"/>
  <c r="M48" i="26"/>
  <c r="M49" i="26"/>
  <c r="M50" i="26"/>
  <c r="M51" i="26"/>
  <c r="M52" i="26"/>
  <c r="M53" i="26"/>
  <c r="AG19" i="26" l="1"/>
  <c r="AH19" i="26" s="1"/>
  <c r="AI19" i="26"/>
  <c r="AQ25" i="26"/>
  <c r="AN25" i="26"/>
  <c r="AD25" i="26"/>
  <c r="AE25" i="26" s="1"/>
  <c r="AI25" i="26" s="1"/>
  <c r="K25" i="26"/>
  <c r="M25" i="26" s="1"/>
  <c r="AG25" i="26" l="1"/>
  <c r="AH25" i="26" s="1"/>
  <c r="AL33" i="26"/>
  <c r="AN33" i="26"/>
  <c r="AQ33" i="26"/>
  <c r="M30" i="26"/>
  <c r="K14" i="26" l="1"/>
  <c r="M14" i="26" s="1"/>
  <c r="AD14" i="26"/>
  <c r="AE14" i="26" s="1"/>
  <c r="AG14" i="26" s="1"/>
  <c r="AH14" i="26" s="1"/>
  <c r="AL14" i="26"/>
  <c r="AN14" i="26"/>
  <c r="AQ14" i="26"/>
  <c r="K13" i="26"/>
  <c r="M13" i="26" s="1"/>
  <c r="AD13" i="26"/>
  <c r="AE13" i="26" s="1"/>
  <c r="AL13" i="26"/>
  <c r="AN13" i="26"/>
  <c r="AQ13" i="26"/>
  <c r="AI14" i="26" l="1"/>
  <c r="AG13" i="26"/>
  <c r="AH13" i="26" s="1"/>
  <c r="AI13" i="26"/>
  <c r="AQ26" i="26"/>
  <c r="AN26" i="26"/>
  <c r="AD26" i="26"/>
  <c r="AE26" i="26" s="1"/>
  <c r="AI26" i="26" s="1"/>
  <c r="K26" i="26"/>
  <c r="M26" i="26" s="1"/>
  <c r="K9" i="26"/>
  <c r="M9" i="26" s="1"/>
  <c r="AD9" i="26"/>
  <c r="AE9" i="26" s="1"/>
  <c r="AI9" i="26" s="1"/>
  <c r="AL9" i="26"/>
  <c r="AN9" i="26"/>
  <c r="AQ9" i="26"/>
  <c r="AG9" i="26" l="1"/>
  <c r="AH9" i="26" s="1"/>
  <c r="AG26" i="26"/>
  <c r="AH26" i="26" s="1"/>
  <c r="M27" i="26"/>
  <c r="AD24" i="26"/>
  <c r="AE24" i="26" s="1"/>
  <c r="AD11" i="26"/>
  <c r="AE11" i="26" s="1"/>
  <c r="AD12" i="26"/>
  <c r="AE12" i="26" s="1"/>
  <c r="AD16" i="26"/>
  <c r="AE16" i="26" s="1"/>
  <c r="AD18" i="26"/>
  <c r="AE18" i="26" s="1"/>
  <c r="AD20" i="26"/>
  <c r="AE20" i="26" s="1"/>
  <c r="F19" i="10" l="1"/>
  <c r="F20" i="10"/>
  <c r="F21" i="10"/>
  <c r="F22" i="10"/>
  <c r="F23" i="10"/>
  <c r="K8" i="26" l="1"/>
  <c r="AQ8" i="26" l="1"/>
  <c r="B28" i="15" l="1"/>
  <c r="B29" i="15"/>
  <c r="AQ11" i="26"/>
  <c r="AQ12" i="26"/>
  <c r="AQ16" i="26"/>
  <c r="AQ18" i="26"/>
  <c r="AQ20" i="26"/>
  <c r="AQ24" i="26"/>
  <c r="AQ27" i="26"/>
  <c r="AQ30" i="26"/>
  <c r="AQ31" i="26"/>
  <c r="AQ32" i="26"/>
  <c r="K10" i="26"/>
  <c r="M10" i="26" s="1"/>
  <c r="K11" i="26"/>
  <c r="M11" i="26" s="1"/>
  <c r="K12" i="26"/>
  <c r="M12" i="26" s="1"/>
  <c r="K15" i="26"/>
  <c r="M15" i="26" s="1"/>
  <c r="K16" i="26"/>
  <c r="M16" i="26" s="1"/>
  <c r="K17" i="26"/>
  <c r="M17" i="26" s="1"/>
  <c r="K18" i="26"/>
  <c r="M18" i="26" s="1"/>
  <c r="K20" i="26"/>
  <c r="M20" i="26" s="1"/>
  <c r="K21" i="26"/>
  <c r="M21" i="26" s="1"/>
  <c r="K22" i="26"/>
  <c r="M22" i="26" s="1"/>
  <c r="K23" i="26"/>
  <c r="M23" i="26" s="1"/>
  <c r="K24" i="26"/>
  <c r="M24" i="26" s="1"/>
  <c r="M8" i="26"/>
  <c r="AN49" i="26" l="1"/>
  <c r="AL49" i="26"/>
  <c r="AN41" i="26"/>
  <c r="AL41" i="26"/>
  <c r="AN32" i="26"/>
  <c r="AL32" i="26"/>
  <c r="AN31" i="26"/>
  <c r="AL31" i="26"/>
  <c r="AN30" i="26"/>
  <c r="AL30" i="26"/>
  <c r="AN24" i="26"/>
  <c r="AN20" i="26"/>
  <c r="AN18" i="26"/>
  <c r="AL18" i="26"/>
  <c r="AN16" i="26"/>
  <c r="AL16" i="26"/>
  <c r="AN12" i="26"/>
  <c r="AL12" i="26"/>
  <c r="AN11" i="26"/>
  <c r="AL11" i="26"/>
  <c r="AL8" i="26"/>
  <c r="X11" i="32"/>
  <c r="X10" i="32"/>
  <c r="X9" i="32"/>
  <c r="X8" i="32"/>
  <c r="X7" i="32"/>
  <c r="X6" i="32"/>
  <c r="X5" i="32"/>
  <c r="X4" i="32"/>
  <c r="X3" i="32"/>
  <c r="B30" i="15"/>
  <c r="D5" i="10"/>
  <c r="F5" i="10"/>
  <c r="D6" i="10"/>
  <c r="F6" i="10"/>
  <c r="D7" i="10"/>
  <c r="F7" i="10"/>
  <c r="D8" i="10"/>
  <c r="D9" i="10"/>
  <c r="F8" i="10"/>
  <c r="F9" i="10"/>
  <c r="G10" i="10"/>
  <c r="D10" i="10" l="1"/>
  <c r="AI16" i="26"/>
  <c r="AI20" i="26"/>
  <c r="AI27" i="26"/>
  <c r="AG12" i="26"/>
  <c r="AH12" i="26" s="1"/>
  <c r="AG18" i="26"/>
  <c r="AH18" i="26" s="1"/>
  <c r="AI11" i="26"/>
  <c r="AI24" i="26"/>
  <c r="AI12" i="26"/>
  <c r="AI18" i="26"/>
  <c r="AG16" i="26"/>
  <c r="AH16" i="26" s="1"/>
  <c r="AG20" i="26"/>
  <c r="AH20" i="26" s="1"/>
  <c r="AG27" i="26"/>
  <c r="AH27" i="26" s="1"/>
  <c r="AG11" i="26"/>
  <c r="AH11" i="26" s="1"/>
  <c r="AG24" i="26"/>
  <c r="AH24" i="26" s="1"/>
  <c r="F10" i="10"/>
  <c r="AI8" i="26"/>
  <c r="AG8" i="26"/>
  <c r="AH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Alejandro Ruiz Alonso</author>
    <author>Martin Jonathan Puerto Chaparro (OAP)</author>
    <author>Martin Jonathan Puerto Chaparro</author>
    <author>Admon</author>
  </authors>
  <commentList>
    <comment ref="E7" authorId="0" shapeId="0" xr:uid="{00000000-0006-0000-0000-000005000000}">
      <text>
        <r>
          <rPr>
            <b/>
            <sz val="9"/>
            <color rgb="FF000000"/>
            <rFont val="Tahoma"/>
            <family val="2"/>
          </rPr>
          <t>Luis Alejandro Ruiz Alonso:</t>
        </r>
        <r>
          <rPr>
            <sz val="9"/>
            <color rgb="FF000000"/>
            <rFont val="Tahoma"/>
            <family val="2"/>
          </rPr>
          <t xml:space="preserve">
</t>
        </r>
        <r>
          <rPr>
            <sz val="9"/>
            <color rgb="FF000000"/>
            <rFont val="Tahoma"/>
            <family val="2"/>
          </rPr>
          <t xml:space="preserve">Solo aplica para Riesgos de Seguridad de la Información (Digital) </t>
        </r>
      </text>
    </comment>
    <comment ref="F7" authorId="1" shapeId="0" xr:uid="{00000000-0006-0000-0000-000006000000}">
      <text>
        <r>
          <rPr>
            <sz val="9"/>
            <color rgb="FF000000"/>
            <rFont val="Tahoma"/>
            <family val="2"/>
          </rPr>
          <t xml:space="preserve">L. Alejandro Ruiz Alonso:
</t>
        </r>
        <r>
          <rPr>
            <sz val="9"/>
            <color rgb="FF000000"/>
            <rFont val="Tahoma"/>
            <family val="2"/>
          </rPr>
          <t>Solo aplica para Riesgos de Seguridad de la Información (Digital) , y se asocia con la tipificación de los activos de informacióN que se realice en la Agencia.</t>
        </r>
      </text>
    </comment>
    <comment ref="J7" authorId="2" shapeId="0" xr:uid="{00000000-0006-0000-0000-000007000000}">
      <text>
        <r>
          <rPr>
            <b/>
            <sz val="10"/>
            <color rgb="FF000000"/>
            <rFont val="Tahoma"/>
            <family val="2"/>
          </rPr>
          <t>Frecuencia</t>
        </r>
        <r>
          <rPr>
            <sz val="10"/>
            <color rgb="FF000000"/>
            <rFont val="Tahoma"/>
            <family val="2"/>
          </rPr>
          <t xml:space="preserve">
</t>
        </r>
        <r>
          <rPr>
            <b/>
            <sz val="10"/>
            <color rgb="FF000000"/>
            <rFont val="Tahoma"/>
            <family val="2"/>
          </rPr>
          <t xml:space="preserve">1. </t>
        </r>
        <r>
          <rPr>
            <sz val="10"/>
            <color rgb="FF000000"/>
            <rFont val="Tahoma"/>
            <family val="2"/>
          </rPr>
          <t xml:space="preserve">El evento puede ocurrir solo en circunstancias excepcionales, No se ha presentado en los últimos 5 años.
</t>
        </r>
        <r>
          <rPr>
            <b/>
            <sz val="10"/>
            <color rgb="FF000000"/>
            <rFont val="Tahoma"/>
            <family val="2"/>
          </rPr>
          <t xml:space="preserve">2. </t>
        </r>
        <r>
          <rPr>
            <sz val="10"/>
            <color rgb="FF000000"/>
            <rFont val="Tahoma"/>
            <family val="2"/>
          </rPr>
          <t xml:space="preserve">El evento puede ocurrir en algún momento, Al menos de 1 vez en los últimos 5 años. 
</t>
        </r>
        <r>
          <rPr>
            <b/>
            <sz val="10"/>
            <color rgb="FF000000"/>
            <rFont val="Tahoma"/>
            <family val="2"/>
          </rPr>
          <t xml:space="preserve">3. </t>
        </r>
        <r>
          <rPr>
            <sz val="10"/>
            <color rgb="FF000000"/>
            <rFont val="Tahoma"/>
            <family val="2"/>
          </rPr>
          <t xml:space="preserve">El evento podría ocurrir en algún momento, Al menos de 1 vez en los últimos 2 años.
</t>
        </r>
        <r>
          <rPr>
            <b/>
            <sz val="10"/>
            <color rgb="FF000000"/>
            <rFont val="Tahoma"/>
            <family val="2"/>
          </rPr>
          <t xml:space="preserve">4. </t>
        </r>
        <r>
          <rPr>
            <sz val="10"/>
            <color rgb="FF000000"/>
            <rFont val="Tahoma"/>
            <family val="2"/>
          </rPr>
          <t xml:space="preserve">El evento probablemente ocurrirá en la mayoría de las circunstancias, Al menos de 1 vez en el último año.
</t>
        </r>
        <r>
          <rPr>
            <b/>
            <sz val="10"/>
            <color rgb="FF000000"/>
            <rFont val="Tahoma"/>
            <family val="2"/>
          </rPr>
          <t xml:space="preserve">5. </t>
        </r>
        <r>
          <rPr>
            <sz val="10"/>
            <color rgb="FF000000"/>
            <rFont val="Tahoma"/>
            <family val="2"/>
          </rPr>
          <t>Se espera que el evento ocurra en la mayoría de las circunstancias, más de 1 vez al año</t>
        </r>
      </text>
    </comment>
    <comment ref="K7" authorId="2" shapeId="0" xr:uid="{00000000-0006-0000-0000-000008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L7" authorId="3" shapeId="0" xr:uid="{00000000-0006-0000-0000-000009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 ref="AO7" authorId="2" shapeId="0" xr:uid="{00000000-0006-0000-0000-00000B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AP7" authorId="3" shapeId="0" xr:uid="{00000000-0006-0000-0000-00000C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List>
</comments>
</file>

<file path=xl/sharedStrings.xml><?xml version="1.0" encoding="utf-8"?>
<sst xmlns="http://schemas.openxmlformats.org/spreadsheetml/2006/main" count="2447" uniqueCount="1062">
  <si>
    <t>Proceso: Seguimiento, medición, evaluación y control
Formato Mapa de Riesgos para Procesos
Versión: 1
SM.FT.05</t>
  </si>
  <si>
    <t xml:space="preserve">Mapa de Riesgos </t>
  </si>
  <si>
    <t>IDENTIFICACIÓN DEL RIESGO</t>
  </si>
  <si>
    <t>RIESGO INHERENTE</t>
  </si>
  <si>
    <t xml:space="preserve">
DISEÑO DEL CONTROL
</t>
  </si>
  <si>
    <t>VALORACIÓN DE CONTROLES</t>
  </si>
  <si>
    <t>RIESGO RESIDUAL</t>
  </si>
  <si>
    <t>PLAN DE TRATAMIENTO DE RIESGOS</t>
  </si>
  <si>
    <t>ANÁLISIS Y ASOCIACIÓN CON ACTIVOS DE INFORMACIÓN PARA RIESGOS DE SEGURIDAD DE LA INFORMACIÓN  E IDENTIFICACIÓN DE CAUSAS PARA RIESGOS DE GESTIÓN Y CORRUPCIÓN</t>
  </si>
  <si>
    <t>ANÁLISIS DEL RIESGO</t>
  </si>
  <si>
    <t>EVALUACIÓN DE RIESGOS</t>
  </si>
  <si>
    <t>1. Responsable</t>
  </si>
  <si>
    <t>2. Periodicidad</t>
  </si>
  <si>
    <t>3. Proposito</t>
  </si>
  <si>
    <t>4. Como se realiza el control</t>
  </si>
  <si>
    <t>5. Que pasa con las observaciones y desviaciones</t>
  </si>
  <si>
    <t>6. Evidencia de la ejecucion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</si>
  <si>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</si>
  <si>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</si>
  <si>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</si>
  <si>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</si>
  <si>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</si>
  <si>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</si>
  <si>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probabilidaden el Impacto </t>
  </si>
  <si>
    <t>NIVEL DEL RIESGO DESPUES DE CONTROLES</t>
  </si>
  <si>
    <t xml:space="preserve">
ACCIONES ORIENTADAS A FORTALECER EL CONTROL</t>
  </si>
  <si>
    <t>PROCESOS / PROYECTOS ASOCIADOS</t>
  </si>
  <si>
    <t xml:space="preserve">RIESGO </t>
  </si>
  <si>
    <t>DESCRIPCIÓN DEL RIESGO</t>
  </si>
  <si>
    <t>TIPOLOGÍA DEL RIESGO</t>
  </si>
  <si>
    <r>
      <rPr>
        <b/>
        <sz val="11"/>
        <rFont val="Calibri"/>
        <family val="2"/>
        <scheme val="minor"/>
      </rPr>
      <t>El Riesgo inherente de seguridad digital se asocia a:</t>
    </r>
    <r>
      <rPr>
        <b/>
        <sz val="11"/>
        <color theme="0"/>
        <rFont val="Calibri"/>
        <family val="2"/>
        <scheme val="minor"/>
      </rPr>
      <t xml:space="preserve">
</t>
    </r>
    <r>
      <rPr>
        <b/>
        <sz val="11"/>
        <color theme="1"/>
        <rFont val="Calibri"/>
        <family val="2"/>
        <scheme val="minor"/>
      </rPr>
      <t>(Confidencialidad, Integridad y Disponibilidad)</t>
    </r>
  </si>
  <si>
    <t>ACTIVO
(Seguridad de la Información /Digital)</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</si>
  <si>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</si>
  <si>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</si>
  <si>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</si>
  <si>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</si>
  <si>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</si>
  <si>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</si>
  <si>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</si>
  <si>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</si>
  <si>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</si>
  <si>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</si>
  <si>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3. Propósito</t>
  </si>
  <si>
    <t>6. Evidencia de la ejecución del control</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</si>
  <si>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</si>
  <si>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</si>
  <si>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</si>
  <si>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</si>
  <si>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</si>
  <si>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</si>
  <si>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</si>
  <si>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</si>
  <si>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</si>
  <si>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r>
      <rPr>
        <b/>
        <sz val="11"/>
        <rFont val="Calibri"/>
        <family val="2"/>
        <scheme val="minor"/>
      </rPr>
      <t>• Fuerte:</t>
    </r>
    <r>
      <rPr>
        <sz val="11"/>
        <rFont val="Calibri"/>
        <family val="2"/>
        <scheme val="minor"/>
      </rPr>
      <t xml:space="preserve"> El control se ejecuta de manera consistente por par
</t>
    </r>
    <r>
      <rPr>
        <b/>
        <sz val="11"/>
        <rFont val="Calibri"/>
        <family val="2"/>
        <scheme val="minor"/>
      </rPr>
      <t>• Moderado:</t>
    </r>
    <r>
      <rPr>
        <sz val="11"/>
        <rFont val="Calibri"/>
        <family val="2"/>
        <scheme val="minor"/>
      </rPr>
      <t xml:space="preserve"> El control se ejecuta algunas veces por parte del re
</t>
    </r>
    <r>
      <rPr>
        <b/>
        <sz val="11"/>
        <rFont val="Calibri"/>
        <family val="2"/>
        <scheme val="minor"/>
      </rPr>
      <t>• Débil:</t>
    </r>
    <r>
      <rPr>
        <sz val="11"/>
        <rFont val="Calibri"/>
        <family val="2"/>
        <scheme val="minor"/>
      </rPr>
      <t xml:space="preserve"> El control no se ejecuta por parte del responsable.</t>
    </r>
  </si>
  <si>
    <t>• FUERTE: 100
• MODERADO: 50
• DÉBIL: 0</t>
  </si>
  <si>
    <t>SÍ / NO</t>
  </si>
  <si>
    <r>
      <t xml:space="preserve">• FUERTE: </t>
    </r>
    <r>
      <rPr>
        <sz val="11"/>
        <rFont val="Calibri"/>
        <family val="2"/>
        <scheme val="minor"/>
      </rPr>
      <t>El promedio de la solidez individual (3) de cada control al sumarlos y ponderarlos es igual a 100.</t>
    </r>
    <r>
      <rPr>
        <b/>
        <sz val="11"/>
        <rFont val="Calibri"/>
        <family val="2"/>
        <scheme val="minor"/>
      </rPr>
      <t xml:space="preserve">
• MODERADO: </t>
    </r>
    <r>
      <rPr>
        <sz val="11"/>
        <rFont val="Calibri"/>
        <family val="2"/>
        <scheme val="minor"/>
      </rPr>
      <t>El promedio de la solidez individual (3)  de cada control al sumarlos y ponderarlos está entre 50 y 99</t>
    </r>
    <r>
      <rPr>
        <b/>
        <sz val="11"/>
        <rFont val="Calibri"/>
        <family val="2"/>
        <scheme val="minor"/>
      </rPr>
      <t xml:space="preserve">
• DÉBIL: </t>
    </r>
    <r>
      <rPr>
        <sz val="11"/>
        <rFont val="Calibri"/>
        <family val="2"/>
        <scheme val="minor"/>
      </rPr>
      <t>El promedio de la solidez individual (3) de cada control al sumarlos y ponderarlos es  menor a 50.</t>
    </r>
  </si>
  <si>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</si>
  <si>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</si>
  <si>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</si>
  <si>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</si>
  <si>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</si>
  <si>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</si>
  <si>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</si>
  <si>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</si>
  <si>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</si>
  <si>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</si>
  <si>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</si>
  <si>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Monitoreo Planeación 31/08/2021</t>
  </si>
  <si>
    <t>Direccionamiento Estratégico</t>
  </si>
  <si>
    <t>Ocultar información estratégica para la toma de decisiones institucionales para beneficio propio o de un tercero</t>
  </si>
  <si>
    <t>Ocultar o alterar información  relacionada con la formulación, ejecución, seguimiento y control al Plan Estratégico o de los planes de acción para beneficio propio o de un tercero.</t>
  </si>
  <si>
    <t>Riesgo_de_Corrupción</t>
  </si>
  <si>
    <t>Existencia de presiones indebidas durante el proceso de planeación y formulación del Plan Estratégico y sus planes de acción en la AND.</t>
  </si>
  <si>
    <t>* Inexistencia de alineación entre los Planes de Acción, el Plan Estratégico y  los lineamientos dados por la Junta y la Asamblea de Socios.
* Incumplimiento del Plan Estratégico.
* Inadecuada ejecución presupuestal.
* Toma de decisiones institucionales inadecuadas.</t>
  </si>
  <si>
    <t>1. El evento puede ocurrir solo en circunstancias excepcionales.
Orientador (No se ha presentado en los últimos 5 años)</t>
  </si>
  <si>
    <t>4. Mayor</t>
  </si>
  <si>
    <t>PREVENTIVOS</t>
  </si>
  <si>
    <t>AND</t>
  </si>
  <si>
    <t>Establecer canales de divulgación y concertación tanto con el equipo directivo de la Entidad como con los grupos de valor e interés para la formulación del Plan de acción de la Entidad</t>
  </si>
  <si>
    <t xml:space="preserve">Dirección - Profesional de planeación </t>
  </si>
  <si>
    <t>Anual</t>
  </si>
  <si>
    <t>Validar el plan de acción formulado con el equipo directivo y los grupos de valor e interés</t>
  </si>
  <si>
    <t xml:space="preserve">* Aprobación del plan de acción por parte del Comité de Gestión y Desempeño
* Publicación del Plan de acción formulado en la página web de la Entidad </t>
  </si>
  <si>
    <t>Se deben llevar a cabo los ajustes requeridos hasta lograr la divulgación y validación del plan de acción por parte del equipo directivo</t>
  </si>
  <si>
    <t xml:space="preserve">* Acta de Comité de Gestión y desempeño en la que se revisó y aprobó el plan de acción para el 2021. 
*Publicación de los planes estratégico y de acción institucional en la sección de transparencia de la página web (punto 6 del menú de la sección) </t>
  </si>
  <si>
    <t>Asignado</t>
  </si>
  <si>
    <t>Adecuado</t>
  </si>
  <si>
    <t>Oportuna</t>
  </si>
  <si>
    <t>Prevenir</t>
  </si>
  <si>
    <t>Confiable</t>
  </si>
  <si>
    <t>Se investigan y resuelven oportunamente</t>
  </si>
  <si>
    <t>Completa</t>
  </si>
  <si>
    <t>FUERTE</t>
  </si>
  <si>
    <t>Directamente</t>
  </si>
  <si>
    <t>1. Rara vez</t>
  </si>
  <si>
    <t>2. Menor</t>
  </si>
  <si>
    <t>ACEPTAR EL RIESGO</t>
  </si>
  <si>
    <t>1. Llevar a cabo la convocatoria de revisión del Plan anual de acción institucional a través de los diferentes canales de comunicación de la entidad</t>
  </si>
  <si>
    <t>1. Publicación de la convocatoria de revisión del Plan Anual de acción institucional en los canales de comunicación</t>
  </si>
  <si>
    <t>1. Profesional de planeación (Johanna Laverde)
Profesional de comunicaciones (Angela Riveros)</t>
  </si>
  <si>
    <t>1. 18/01/2021</t>
  </si>
  <si>
    <t>1. 29/01/2021</t>
  </si>
  <si>
    <t>1. Convocatoria publicada para revisión del Plan anual de acción</t>
  </si>
  <si>
    <t>Se llevó a cabo la convocatoria pública para la revisión por parte de los grupos de valor y de los colaboradores de la entidad de los planes institucionales. Esto se hizo a través de redes sociales, página web y correo electrónico en el mes de enero de 2021</t>
  </si>
  <si>
    <t>Ocultar información estratégica para la toma de decisiones institucionales</t>
  </si>
  <si>
    <t xml:space="preserve">Realizar parcial o totalmente  una inadecuada formulación, ejecución, seguimiento y control  del Plan  Estratégico de la AND y sus planes de acción para un beneficio particular. </t>
  </si>
  <si>
    <t>Verificar la articulación del Plan de acción con el Plan Estratégico de la Agencia estableciendo acciones de seguimiento para que con oportunidad y calidad se realice el control de la implementación del Plan de Acción Institucional.</t>
  </si>
  <si>
    <t>Trimestral</t>
  </si>
  <si>
    <t xml:space="preserve">Verificar la implementación del Plan de acción formulado y su asociación con el cumplimiento del plan Estratégico Institucional  </t>
  </si>
  <si>
    <t>* Revisión por parte del Comité de Gestión y Desempeño de la articulación del plan de acción con el Plan Estratégico de la AND.
* Realizar seguimiento y monitoreo a la implementación del plan de acción.</t>
  </si>
  <si>
    <t>Revisar con el líder del proceso las acciones de mejora para que se de el seguimiento y verificación de la articulación requerida entre los planes</t>
  </si>
  <si>
    <t>* Acta de Comité de Gestión y desempeño en la que se revisó la alineación del Plan Estratégico Insitucional con el plan de acción de la Agencia.
* Actas de Comité de Gestión y desempeño de la vigencia 2021 en las que se hace seguimiento al plan de acción institucional en el marco del plan estratégico de la Entidad</t>
  </si>
  <si>
    <t>1.  Hacer seguimiento de la ejecución del plan de acción institucional  como método de control desde el Comité de Gestión y Desempeño
2. Hacer seguimiento operativo a la ejecución del plan de acción con los líderes de procesos</t>
  </si>
  <si>
    <t>1. Actas de Comité de Gestión y Desemepño en las que se controle el cumplimiento del Plan de acción institucional
2. Archivos de seguimiento operativo al avance del Plan de acción</t>
  </si>
  <si>
    <t>1. Profesional de planeación (Johanna Laverde)
Comité de Gestión y Desempeño
2. Profesional de planeación (Felipe Restrepo)</t>
  </si>
  <si>
    <t>1. 15/01/2021
2. 15/01/2021</t>
  </si>
  <si>
    <t>1. 15/12/2021
2. 15/12/2021</t>
  </si>
  <si>
    <t>1. Actas de Comité
2. Resultados del seguimiento operativo - avance del plan de acción</t>
  </si>
  <si>
    <t>Se hace el seguimiento a la ejecución del plan de acción desde los líderes de los proceso a través del profasional de apoyo a planeación de manera mensual. De igula manera se presenta ante el Comité de Gestión y Desempeño el avance de dicha ejecución como parte de las acciones de control al cumplimiento de este. Las actas del comite se encuentran publicadas en la intranet de la entidad, en el proceso de Direccionamiento Estratégico</t>
  </si>
  <si>
    <t>Gestion de TI</t>
  </si>
  <si>
    <t xml:space="preserve">Alterar el acceso a sistemas de información de la AND a cambio de un beneficio particular o de un tercero. </t>
  </si>
  <si>
    <t>Modificación, eliminación o pérdida de acceso a los diferentes sistemas de información de la AND para beneficio particular o de un tercero.</t>
  </si>
  <si>
    <t>Falta de lineamientos para la activación y/o inactivación de usuarios y claves en la AND</t>
  </si>
  <si>
    <t>* Pérdida del acceso a la información de la entidad
* Afectación al control y seguimiento  de los objetivos de la AND.</t>
  </si>
  <si>
    <t>5. Catastrófico</t>
  </si>
  <si>
    <t xml:space="preserve">Elaboración e implementación de herramientas de gestión que permitan hacer el control de accesos a los sistemas de información de la Agencia. </t>
  </si>
  <si>
    <t>Dirección - Profesional de Gestión de TI, profesional de seguridad de la información, profesional de protección de datos</t>
  </si>
  <si>
    <t xml:space="preserve">Verificar los pasos y responsables para la gestión de accesos a los sistemas de información de la Agencia </t>
  </si>
  <si>
    <t xml:space="preserve">Elaborar y aprobar los documentos que se conviertan en las herramientas de gestión para el control de accesos en la Agencia. </t>
  </si>
  <si>
    <t>Revisar con el líder del proceso las acciones de mejora para que se de la elaboración e implementación de las herramientas de gestión requeridas</t>
  </si>
  <si>
    <t xml:space="preserve">Se cuenta con las siguientes herramientas de gestión elaboradas y aprobadas por la Dirección como líder de este proceso:
1. Procedimiento de gestión de accesos lógicos
2. Formato de control de accesos 
3. Política de Seguridad de la información  </t>
  </si>
  <si>
    <t>MODERADO</t>
  </si>
  <si>
    <t>3. Moderado</t>
  </si>
  <si>
    <t>REDUCIR EL RIESGO</t>
  </si>
  <si>
    <t>1. Evaluar la implementación de mecanismos tecnológicos que permitan auditar o tener trazabilidad de las acciones que realizan los usuarios privilegiados en los sitemas de información, así como implementar controles para prevención de fuga o pérdida de información</t>
  </si>
  <si>
    <t>1. Resultados de la evaluación de los mecanismos tecnológicos que permitan auditar y/o implementar controles de prevención de fuga o pérdida de la información</t>
  </si>
  <si>
    <t>Julian Cuintaco</t>
  </si>
  <si>
    <t>Resultados de la evaluación</t>
  </si>
  <si>
    <t>Se están evaluando los mecanísmos que permitan implementar controles</t>
  </si>
  <si>
    <t>Comunicación Estratégica</t>
  </si>
  <si>
    <t>Alterar información pública de la gestión insitucional para beneficiar intereses particulares</t>
  </si>
  <si>
    <t xml:space="preserve">Presentar u ocultar información pública para afectar la imagen institucional en  beneficio de intereses particulares. </t>
  </si>
  <si>
    <t>Falta de lineamientos para la comunicación en la AND</t>
  </si>
  <si>
    <t>* Afectación de la imagen institucional.
* Afectación a los procesos de participación ciudadana.</t>
  </si>
  <si>
    <t xml:space="preserve">Elaboración e implementación de herramientas de gestión que permitan hacer el control de la comunicación, indicando el manejo de información de la AND </t>
  </si>
  <si>
    <t>Dirección - Profesional de Comunicaciones</t>
  </si>
  <si>
    <t xml:space="preserve">Verificar los pasos y responsables para la gestión de comunicaciones de la Agencia </t>
  </si>
  <si>
    <t>Elaborar y aprobar los documentos que se conviertan en las herramientas de gestión para el control de la comunicación institucional</t>
  </si>
  <si>
    <r>
      <t>Se cuenta con las siguientes herramientas de gestión elaboradas y aprobadas por la Dirección como líder de este proceso:
1. Plan Estratégico de comunicaciones
2. Política de Comunicación Estratégica
3. Plan Estratégico de Grupos de interés
4. Esquema de publicación de información</t>
    </r>
    <r>
      <rPr>
        <sz val="11"/>
        <rFont val="Calibri"/>
        <family val="2"/>
        <scheme val="minor"/>
      </rPr>
      <t xml:space="preserve"> </t>
    </r>
  </si>
  <si>
    <t>1. Elaboración y aprobación del plan de acción de comunicaciones 2021 que permita hacer operativos los lineamientos estratégicos
2. Actualización y aprobacióin de los lineamientos estratégicos de comunicaciones
3. Divulgación de los lineamientos estratégicos de comunicaciones (Política de Comunicaciones, Plan Estratégico de Comunicaciones) a grupos de valor e interes internos y externos</t>
  </si>
  <si>
    <t>1. Plan de acción 2021 aprobado por el comité de gestión y desempeño
2. Lineamientos estratégicos aprobados
3. Lineamientos divultados interna y externamente</t>
  </si>
  <si>
    <t>Angela Riveros 
Cesar Ballesteros</t>
  </si>
  <si>
    <t>1. 30-03-2021
2. 1-04-2021
3. 16-06-2021</t>
  </si>
  <si>
    <t>1. 15-04-2021
2. 15-06-2021
3. 15-12-2021</t>
  </si>
  <si>
    <t>Plan aprobado
Lineamientos actualizados
Divulgación de lineamientos</t>
  </si>
  <si>
    <t>Se elaboró el plan de acción 2021 el cual debe ser revsiado con el Director, de igual manera se  actualizó la política de comunicación estratégica quedando en versión 2 y en la cual se encuentran los lineamientos para el tema. Esta fue aprobada por el Comité de Gestión y Desempeño en el mes de abril. 
Por otra parte, se publicó esta información en la intranet de la Agencia, sin embargo está pendiente llevar a cabo actividades que permitan fortalecer la divulgación interna y externamente de estos lineamientos</t>
  </si>
  <si>
    <t xml:space="preserve">Articulación de servicios Ciudadanos Digitales </t>
  </si>
  <si>
    <t>Manipular los lineamientos técnicos asociados al Modelo de Servicios Ciudadanos Digitales por un beneficio particular</t>
  </si>
  <si>
    <t>Manipulación de las condiciones establecidas en los lineamientos técnicos, para la estructuración de los Servicios Ciudadanos Digitales para beneficio propio o favoreciendo un tercero en particular.</t>
  </si>
  <si>
    <t>Ausencia de puntos de control en el establecimiento de los lineamientos técnicos para la estructuración de Servicios Ciudadanos Digitales</t>
  </si>
  <si>
    <t>* Lesión a los intereses del Estado para la creación de un ecosistema de información pública. 
* Afectación directa a la misionalidad de la AND.</t>
  </si>
  <si>
    <t>Aprobación de los documentos asociados a la estructuración de los SCD por parte de la Subdirectora de SCD</t>
  </si>
  <si>
    <t>Subdirección de SCD - Subdirectora</t>
  </si>
  <si>
    <t>Semestral</t>
  </si>
  <si>
    <t>Validar que la documentación asociada a la estructuración de SCD tenga el aval de la alta dirección como lo es la Subdirectora del área</t>
  </si>
  <si>
    <t>* Elaboración de los documentos asociados a la estructuración de los SCD por parte de profesionales del área.
* Revisión y aprobación de los documentos asociados a la estructuración del proceso de SCD por parte de la Subdirectora de SCD.</t>
  </si>
  <si>
    <t xml:space="preserve">Se cuenta con los documentos asociados a la implementación de servicios ciudadanos digitales aprobados por la Subdirectora del área: 
1. Cartas Descriptivas de los procesos de Gestión de Proyectos de CTI aplicada, Prestación de SCD y Articulación de SCD
2. Guías, Instructivos, Formatos, etc. elaborados por profesionales de la Subdirección y aprobados por la Subdirectora. </t>
  </si>
  <si>
    <t>Validar los registros que evidencien la implementación de controles establecidos en la implementación de lineamientos técnicos para la estructuración de Servicios Ciudadanos Digitales.</t>
  </si>
  <si>
    <t>Registros de controles implementados.</t>
  </si>
  <si>
    <t>Subdirección de SCD - Subdirector</t>
  </si>
  <si>
    <t>Controles realizados/Controles  programados</t>
  </si>
  <si>
    <t>Actividad programada para el mes de diciembre</t>
  </si>
  <si>
    <t xml:space="preserve">
Lineamientos asociados a la estructuración de los SCD aprobados por MinTIC.
</t>
  </si>
  <si>
    <t>Validar que los lineamientos asociados a la estructuración de SCD tenga el aval de MinTIC</t>
  </si>
  <si>
    <t xml:space="preserve">Revisión de los documentos generados como lineamientos asociados a la estructuración del proceso de SCD por parte de MinTIC. </t>
  </si>
  <si>
    <t>Revisión con MinTIC para llevar a cabo lo requerido para la elaboración y aprobación de lineamientos para los SCD</t>
  </si>
  <si>
    <t>Se cuenta con los documentos generados como lineamientos para la estructuración e implementación de servicios ciudadanos digitales desde MinTIC: 
1. Decreto 620 de 2020 Por el cual se establecen los lineamientos generales en el uso y operación de los servicios ciudadanos digitales 
2. Resolución 002160 de 2020 para orientar a las entidades públicas en la implementación de los Servicios Ciudadanos Digitales.
3. Guía de lineamientos de los Servicios Ciudadanos Digitales 
4. Guía para vinculación y uso de los Servicios Ciudadanos Digitales.</t>
  </si>
  <si>
    <t>Divulgación a los equipos de trabajo sobre los lineamientos vigentes establecidos para los servicios ciudadanos digitales.
Divulgación a los equipos de trabajo sobre lineamientos sancionatorios en el código disciplinario relacionados con el riesgo mencionado.</t>
  </si>
  <si>
    <t xml:space="preserve">Evidencias de divulgación a colaboradores sobre lineamientos vigentes y sancionatorios sobre los SCD.
</t>
  </si>
  <si>
    <t>Actividades de divulgación realizadas/actividades divulgación planeadas</t>
  </si>
  <si>
    <t>Publicación de los documentos asociados a la estructuración de los Servicios Ciudadanos Digitales para conocimiento de los grupos interesados.</t>
  </si>
  <si>
    <t>Validar que los grupos de valor e interés tengan acceso a las condiciones establecidas en los lineamientos técnicos, para la estructuración de los Servicios Ciudadanos Digitales</t>
  </si>
  <si>
    <t xml:space="preserve">Replicar la publicación de la información de lineamientos técnicos para la estructuración de los Servicios Ciudadanos Digitales que hace MinTIC. </t>
  </si>
  <si>
    <t>Revisar con el líder del proceso las acciones de mejora para que se publique lo correspondiente</t>
  </si>
  <si>
    <t>Publicaciones de los lineamientos:  https://www.mintic.gov.co/portal/inicio/Sala-de-Prensa/Noticias/152267:MinTIC-establece-lineamientos-para-que-las-entidades-publicas-mejoren-su-relacion-con-los-ciudadanos-mediante-el-uso-de-medios-digitales</t>
  </si>
  <si>
    <t xml:space="preserve">Registros de controles implementados.
</t>
  </si>
  <si>
    <t xml:space="preserve">Gestión de proyectos de Ciencia, Tecnología, e Innovación aplicada </t>
  </si>
  <si>
    <t>Alterar las etapas de la ejecución de proyectos de soluciones tecnológicas  para obtener beneficio propio o de un particular</t>
  </si>
  <si>
    <t>Ejecución de proyectos de desarrollo de soluciones tecnológicas con intervención de colaboradores para obtener beneficio propio o de un particular.</t>
  </si>
  <si>
    <t xml:space="preserve">Falta de lineamientos para la ejecución de proyectos de CTI aplicada </t>
  </si>
  <si>
    <t>* Desvío al cumplimiento de la misionalidad de la AND
* Deterioro de la imagen institucional.
* Desconfianza por parte de grupos de valor</t>
  </si>
  <si>
    <t xml:space="preserve">Elaboración e implementación de herramientas de gestión que permitan hacer el control de la ejecución del proyecto de desarrollo tal como se estipuló en el convenio o contrato realizado con las entidades públicas. </t>
  </si>
  <si>
    <t>Subdirección de Desarrollo - Subdirector</t>
  </si>
  <si>
    <t>Mensual</t>
  </si>
  <si>
    <t xml:space="preserve">Verificar la ejecución de los proyectos de desarrollo de soluciones de CTI aplicada conforme a los contratos y/o convenios firmados con las entidades públicas </t>
  </si>
  <si>
    <t>Elaborar y aprobar los documentos que se conviertan en las herramientas de gestión para el control de la comunicación institucional, tales como:
1. Caracterización del proceso de Gestión de proyectos de CTI aplicada
2. Metodologías, manuales, formatos, etc para la gestión de proyectos de CTI aplicada aprobados por los líderes del proceso
3. Seguimiento a la ejecución de los proyectos</t>
  </si>
  <si>
    <r>
      <t>Se cuenta con la caracterización del proceso aprobada por los líderes del proceso, así mismo se encuentran documentos asociados a la ejecución de los proyectos (manuales, metodologías, guías, formatos, etc.) aprobados por los líderes del proceso</t>
    </r>
    <r>
      <rPr>
        <sz val="11"/>
        <color rgb="FFFF0000"/>
        <rFont val="Calibri"/>
        <family val="2"/>
        <scheme val="minor"/>
      </rPr>
      <t xml:space="preserve"> </t>
    </r>
    <r>
      <rPr>
        <sz val="11"/>
        <rFont val="Calibri"/>
        <family val="2"/>
        <scheme val="minor"/>
      </rPr>
      <t>(continuar con el levantamiento).</t>
    </r>
    <r>
      <rPr>
        <sz val="11"/>
        <color rgb="FFFF0000"/>
        <rFont val="Calibri"/>
        <family val="2"/>
        <scheme val="minor"/>
      </rPr>
      <t xml:space="preserve">
</t>
    </r>
    <r>
      <rPr>
        <sz val="11"/>
        <rFont val="Calibri"/>
        <family val="2"/>
        <scheme val="minor"/>
      </rPr>
      <t>Por otra parte se hace seguimiento semanal a la ejecución de los proyectos por parte del Subdirector de Desarrollo y los gerentes de los proyectos para controlar su cumplimiento</t>
    </r>
  </si>
  <si>
    <t>1. Capacitación/sensibilización/socialización sobre el Comité de cambios en la ejecución de proyectos.
2. Implementar el Comité de cambios en cada proyecto: análisis de complejidad de cambios y cual es su impacto en las tres lineas base (1. Alcance; 2. Costo; y 3. Tiempo) generando los registros de la toma de decisiones del Comité</t>
  </si>
  <si>
    <t>1. Capacitaciones realizadas
2. Registros de la toma de decisiones en el Comité de cambios</t>
  </si>
  <si>
    <t>1. Jose Eber Bonilla, Eliana Trujillo
2. Gerentes de proyecto</t>
  </si>
  <si>
    <t>1. 15-07-2021
2. 15-08-2021</t>
  </si>
  <si>
    <t>1. 30-07-2021
2. 15-12-2021</t>
  </si>
  <si>
    <t>Capacitaciones y sensibilizaciones realizadas
Registros del comité</t>
  </si>
  <si>
    <t>Actividad programada para iniciar en el mes de julio</t>
  </si>
  <si>
    <t>Gestión Contractual</t>
  </si>
  <si>
    <t xml:space="preserve">Recibir o solicitar una retribución a cambio de favorecer a terceros en la adjudicación de procesos contractuales </t>
  </si>
  <si>
    <t>Favorecimiento en la adjudicación de bienes o servicios a un proponente en particular</t>
  </si>
  <si>
    <t xml:space="preserve">Ausencia de un proceso de gestión contractual definido, identificando puntos de control para las etapas de la contratación. </t>
  </si>
  <si>
    <t xml:space="preserve">* Incumplimiento de los objetivos institucionales
* Adquisición de bienes y/o servicios que no atienden ninguna necesidad de la AND. </t>
  </si>
  <si>
    <t>Elaboración y aprobación del Proceso de Gestión Contractual identificando puntos de control durante las etapas de contratación.</t>
  </si>
  <si>
    <t>Subdirección Jurídica - Subdirectora</t>
  </si>
  <si>
    <t xml:space="preserve">Verificar la existencia de puntos de control para la ejecución contractual </t>
  </si>
  <si>
    <t xml:space="preserve">Elaboración y aprobación de la Carta Descriptiva del Proceso Gestión Contractual con la identificación de los puntos de control por etapa. </t>
  </si>
  <si>
    <t xml:space="preserve">Revisar con el líder del proceso el cumplimiento de los puntos de control del proceso </t>
  </si>
  <si>
    <t>Se encuentra la Carta Descriptiva del Proceso elaborada y aprobada por la Subdirectora Jurídica con puntos de control identificados para las etapas de la gestión contractual</t>
  </si>
  <si>
    <t>1. Revisión del proceso de gestión contractual y las herramientas de contiene con la identifiación de puntos de control 
2. Seguimiento conjunto con la Subdirección Adminsitrativa y Financiera de las diferentes etapas de ejecución de los contratos/convenio con entidades públicas y contratistas</t>
  </si>
  <si>
    <t>1. Carta Descriptiva del proceso, procedimientos, guías, manuales, etc que identifiquen puntos de control para las diferentes etapas de la gestión contractual
2. Registros de la herramienta de seguimiento a contratos con entidades públicas y contratistas</t>
  </si>
  <si>
    <t>1. Alejandra Espinosa
2. Anyela Mendez</t>
  </si>
  <si>
    <t>1. 27-05-2021
2. 27-05-2021</t>
  </si>
  <si>
    <t>1. 30-07-2021
2. 31-12-2021</t>
  </si>
  <si>
    <t>1. Documentos del proceso de gestión contractual elaborados y aprobados
2. Registros del seguimiento semanal</t>
  </si>
  <si>
    <t>Está en proceso de elaboración y /o actualización de los documentos asociados a gestión contractual dentro de la Sudirección Jurídica.
Se hace el seguimiento a la ejecución de contratos a través de los registros en SECOP</t>
  </si>
  <si>
    <t>Gestión Documental</t>
  </si>
  <si>
    <t>Alterar o sustraer la documentación de la gestión insitucional para un beneficio particular o de un tercero</t>
  </si>
  <si>
    <t>Acceso, sustracción, modificación o eliminación indebida de la información documentada para un beneficio particular o de un tercero</t>
  </si>
  <si>
    <t xml:space="preserve">Vulnerabilidad de los controles y de seguimiento en la gestión documental. </t>
  </si>
  <si>
    <t>* Pérdida, suplantación y/o adulteración de documentos  y expedientes.
* Pérdida de la información.</t>
  </si>
  <si>
    <t xml:space="preserve">Elaboración y aprobación de la documentación asociada al Proceso de Gestión Documental </t>
  </si>
  <si>
    <t>Subdirección Administrativa y Financiera - Profesional de apoyo gestión documental</t>
  </si>
  <si>
    <t>Verificar la existencia de puntos de control para la gestión documental</t>
  </si>
  <si>
    <t xml:space="preserve">Elaboración y aprobación de documentos asociados a la gestión documental identificando puntos de control </t>
  </si>
  <si>
    <t>Se encuentra la Carta Descriptiva del Proceso elaborada y aprobada por la Subdirección Administrativa y Financiera con puntos de control identificados, de igual manera se cuenta con procedimientos, guías, formatos, etc. para el control de la gestión documental</t>
  </si>
  <si>
    <t xml:space="preserve">1. Verificar la existencia de inventarios en los archivos de gestión de las áreas de la Agencia
2. Elaborar las tablas de control de acceso de las series y subseries documentales
3. Revisar el control de préstamos de documentos en la AND
</t>
  </si>
  <si>
    <t xml:space="preserve">1. Inventarios de archivos de gestión diligenciados
2. Tablas de control de accesos de series y subseries documentales elaboradas
3. Registros de control de préstamos de documentos </t>
  </si>
  <si>
    <t>1. Profesional de Gestión Documental - Líderes de proceso</t>
  </si>
  <si>
    <t>1. 31-05-2021
2. 20-07-2021
3. 31-05-2021</t>
  </si>
  <si>
    <t>1. 31-08-2021
2. 30-09-2021
3. 31-08-2021</t>
  </si>
  <si>
    <t>1. Inventarios diligenciados
2. Tablas de control de accesos elaboradas
3. Registros de control de préstamos</t>
  </si>
  <si>
    <t xml:space="preserve">Se inició con la revisión de todo el proceso de gestión documental a partir de la contratación de la profesional que liderará el proceso. Está en etapa de diagnótico en general </t>
  </si>
  <si>
    <t>Gestión Administrativa</t>
  </si>
  <si>
    <t>Adquisición de bienes y/o servicios no requeridos para beneficio particular o de un tercero</t>
  </si>
  <si>
    <t>Adquisición o sustracción de bienes y servicios no incluidos en el Plan de Adquisiciones Anual (PAA) de la Entidad para beneficio particular o de terceros.</t>
  </si>
  <si>
    <t>Ausencia de control del Plan de adquisiciones</t>
  </si>
  <si>
    <t>* Afectación del funcionamiento misional de la AND.
* Incurrir en costos/gastos de funcionamiento innecesarios
* Incumplimiento del PAA de la Entidad</t>
  </si>
  <si>
    <t>Aprobación, seguimiento y control del Plan de Adquisiciones (PAA)</t>
  </si>
  <si>
    <t>Dirección
Subdirección Administrativa y Financiera - profesionales de apoyo administrativo y  financiero</t>
  </si>
  <si>
    <t>Verificar que los bienes y servicios que se adquieran se encuentren asociados en el PAA</t>
  </si>
  <si>
    <t xml:space="preserve">Se presenta ante el Comité de Gestión y Desempeño el PAA para su revisión y aprobación. Una vez aprobado se hace el registro en la herramienta SECOP en la cual se aprueba cada uno de los ajustes que se hagan sobre el PAA. Esta labor se realiza por parte de todos los Subdirectores y la Dirección. </t>
  </si>
  <si>
    <t>Revisar con el líder del proceso el cumplimiento de los puntos de control de la adquisición de bienes y servicios</t>
  </si>
  <si>
    <t xml:space="preserve"> Se cuenta con el Acta del Comité de Gestión y Desempeño en el marco del cual la Dirección aprobó el PAA 2020. De igual manera se hace actualización y seguimiento al PAA a través de SECOP II</t>
  </si>
  <si>
    <t>1. Verificar la entrada de los bienes a adquirir planeados en el PAA
2. Verificar las contrataciones de servicios planeadas en el PAA a través de SECOP</t>
  </si>
  <si>
    <t>1. Registros de entrada a almacen y/o acta de entrega del bien al colaborador
2. Registros de la ejecución de los contratos en SECOP, correo con el visto bueno de la verificación realizada en SECOP para pagos</t>
  </si>
  <si>
    <t>1. Roberto Gutierrez
2. Lida Montenegro</t>
  </si>
  <si>
    <t>1. 13-05-2021
2. 13-05-2021</t>
  </si>
  <si>
    <t>1. 15-12-2021
2. 15-12-2021</t>
  </si>
  <si>
    <t>1. Registros de entrada al almacen y/o actas de entrega a colaboradores
2. Correos de visto bueno de verificación</t>
  </si>
  <si>
    <t>Actividad pendiente</t>
  </si>
  <si>
    <t xml:space="preserve">Gestión Financiera </t>
  </si>
  <si>
    <t>Alterar información presupuestal o contable en beneficio particular o de un tercero</t>
  </si>
  <si>
    <t>Ocultar o alterar total o parcialmente la información  relacionada con la proyección presupuestal y contable de la AND.</t>
  </si>
  <si>
    <t>Ausencia de procedimientos y herramientas que permitieran hacer control y seguimiento a la ejecución financiera de la Entidad</t>
  </si>
  <si>
    <t>* Inadecuada ejecución presupuestal.
* Afectación a los Estados Financieros de la AND
* Lesión a los intereses estratégicos de la AND.
* Toma de decisiones corporativas inadecuadas.</t>
  </si>
  <si>
    <r>
      <rPr>
        <sz val="11"/>
        <rFont val="Calibri"/>
        <family val="2"/>
        <scheme val="minor"/>
      </rPr>
      <t xml:space="preserve">Elaborar y aprobar herramientas de gestión que permitan establecer puntos de </t>
    </r>
    <r>
      <rPr>
        <sz val="11"/>
        <color theme="1"/>
        <rFont val="Calibri"/>
        <family val="2"/>
        <scheme val="minor"/>
      </rPr>
      <t>control en la cadena del proceso de Gestión Financiera</t>
    </r>
  </si>
  <si>
    <t>Verificar que se lleven a cabo los controles correspondientes en la ejecución financiera de la entidad</t>
  </si>
  <si>
    <t xml:space="preserve">Se elaboran y aprueban las herramientas de gestión correspondientes en las cuales se identifican los pasos a seguir y los puntos de control para la ejecución financiera en la Entidad. </t>
  </si>
  <si>
    <t>Revisar con el líder del proceso el cumplimiento de los puntos de control de la gestión financiera de la entidad</t>
  </si>
  <si>
    <t>Se cuenta con las siguientes herramientas de gestión para el control y seguimiento del proceso de gestión financiera:
1. Carta Descriptiva del proceso en la que se identifican los puntos de control
2. Manual de presupuesto en el que se encuentran los aspectos a tener en cuenta así como los procedimientos para la ejecución presupuestal
3. Políticas Contables como lineamiento para su ejecución
4. Manual de Tesorería en el que se encuentran los componentes y procedimientos requeridos para esta labor
4. Formatos y demás documentos que quedan como soporte o registros de la ejecución financiera
5. Registros en SIIF Nación de la ejecución financiera de la Agencia</t>
  </si>
  <si>
    <t>1. Verificar que las herramientas de gestión establecidas se estén ejecutando o implementando tal cual como están aprobadas</t>
  </si>
  <si>
    <t xml:space="preserve">1.1. Registros de implementación de los procedimientos integrados en el Manual de Presuesto
1.2. Registros de implementacón de los procedimiento integrados en el Manual de Tesorería
1.3. Informes de la Revisoría Fiscal frente a la implementación de políticas contables (incluyendo planes de mejoramiento relacionados)
</t>
  </si>
  <si>
    <t>1.1.  Genderson García
1.2. Diana Moya
1.3. Jorge Aldana/Lida Montenegro</t>
  </si>
  <si>
    <t>1. 17-05-2021
2. 12-05-2021
3. 17-05-2021</t>
  </si>
  <si>
    <t>1. 31-05-2021
2. 31-05-2021
3. 21-05-2021</t>
  </si>
  <si>
    <t>1. Registros de implementación del manual de presupuesto
2. Registros de implementación del manual de tesorería
3. Registros de la ejecución de los planes de mejoramiento asociados a gestión financiera generados de la revisoría fiscal</t>
  </si>
  <si>
    <t>La Subdirección Administrativa y Financiera cuenta con Drive en el cual quedan los registros de la ejecución del proceso de Gestión Financiera.
Hay que hacer el seguimiento de la implmenetación de los planes de mejoramiento generados por la revisoría fiscal - Revisar con Control Interno</t>
  </si>
  <si>
    <t xml:space="preserve">Gestión Jurídica </t>
  </si>
  <si>
    <t>Manipular procesos o actuaciones jurídicas para beneficio propio o de un tercero</t>
  </si>
  <si>
    <t>Pérdida o alteración de un proceso o concepto jurídico para beneficio propio o de un tercero.</t>
  </si>
  <si>
    <t>Influencia externa o interna en la gestión jurídica.</t>
  </si>
  <si>
    <t xml:space="preserve">* Incumplimiento de las disposiciones legales. 
* Conceptos, lineamientos o políticas jurídicas erradas en la AND.
* Detrimento para la Entidad </t>
  </si>
  <si>
    <t>Establecimiento de una cadena de aprobación de procesos o conceptos entre el equipo Jurídico.</t>
  </si>
  <si>
    <t>Verificar que se implementen los puntos de control establecidos para los procesos o conceptos jurídcos</t>
  </si>
  <si>
    <t>Identificar en el proceso de Gestión Jurídica asi como los procedimientos asociados a proceso judiciales, los puntos de control para la gestión jurídica de la AND</t>
  </si>
  <si>
    <t>Revisar con el líder del proceso el cumplimiento de los puntos de control de la gestión jurídica de la entidad</t>
  </si>
  <si>
    <t>Se cuenta con las siguientes herramientas de gestión para el control y seguimiento del proceso de gestión Jurídica:
1. Carta Descriptiva del proceso en la que se identifican los puntos de control
2. Procedimiento Prevención de daño antijurídico
3. Procedimiento Atención de Procesos Judiciales
4. Procedimiento Emisión de conceptos jurídicos
5. Formato control de solicitudes y asignación
En los procedimientos antes mencionados se establecen los puntos de control requeridos para la gestión jurídica de la Entidad</t>
  </si>
  <si>
    <t xml:space="preserve">1. Implementar un control entre superiores o pares para los procesos o conceptos jurídicos que se emitan
2. Verificar la implementación de los puntos de control identificados en los procedimientos de gestión jurídica </t>
  </si>
  <si>
    <t>1. Visto bueno del superior o par correspondiente de acuerdo con el proceso o conepto jurídico
2. Registro de la verificación de la implementación de los puntos de control de procedimientos de gestión jurídica</t>
  </si>
  <si>
    <t>1. Subdirectora Jurídica
2. Anyela Mendez, profesional jurídica</t>
  </si>
  <si>
    <t>1. 20/05/2021
2 20/05/2021</t>
  </si>
  <si>
    <t>1. 31/05/2021
2. 15/06/2021</t>
  </si>
  <si>
    <t>1. Vistos buenos que correspondan
2. Registro de la verificación</t>
  </si>
  <si>
    <t>Gestión de Talento Humano</t>
  </si>
  <si>
    <t>Orientar el proceso de faltas  y/o sanciones disciplinarias a favor del investigado o de un tercero.</t>
  </si>
  <si>
    <t>Orientar el proceso de faltas  y/o sanciones disciplinarias a favor del investigado o de un tercero generando inclumplimiento al debido proceso</t>
  </si>
  <si>
    <t>Presión o influencia por parte del investigado o superior jerárquico al servidor que tiene a cargo el caso</t>
  </si>
  <si>
    <t>* Recurrencia de comportamientos que vulneran la marcha de la función propia de la AND.
* Afectación al clima organizacional.
*Manipulación de evidencias.</t>
  </si>
  <si>
    <r>
      <rPr>
        <sz val="11"/>
        <rFont val="Calibri"/>
        <family val="2"/>
        <scheme val="minor"/>
      </rPr>
      <t xml:space="preserve">Establecer el procedimiento con puntos de control para </t>
    </r>
    <r>
      <rPr>
        <sz val="11"/>
        <color theme="1"/>
        <rFont val="Calibri"/>
        <family val="2"/>
        <scheme val="minor"/>
      </rPr>
      <t>el trámite de faltas y/o sanciones disciplinarias que se identifiquen en la AND, incorporando varios actores para evitar concentración en una sola persona para la toma de decisiones.</t>
    </r>
  </si>
  <si>
    <t>Subdirección Administrativa y Financiera - profesional de talento humano</t>
  </si>
  <si>
    <t>Validar que el proceso de control disciplinario se haga conforme al procedimiento</t>
  </si>
  <si>
    <r>
      <t xml:space="preserve">Revisar el establecimiento de un procedimiento que identifique los elementos y piezas de investigación ante una falta disciplinaria, </t>
    </r>
    <r>
      <rPr>
        <sz val="11"/>
        <rFont val="Calibri"/>
        <family val="2"/>
      </rPr>
      <t>incluyendo puntos de control</t>
    </r>
  </si>
  <si>
    <t>Revisar con el líder del proceso el cumplimiento del procedimiento de control disciplinario</t>
  </si>
  <si>
    <t>Se cuenta con el procedimiento de Control Interno Disciplinario en el cual intervienen varios actores y se identificaron puntos de control</t>
  </si>
  <si>
    <t>1. Socializar el procedimiento de Control Interno Disciplinario al personal de planta de la Agencia 
2. Evaluar la transferencia de conocimiento sobre el control interno disciplinario en el personal de planta</t>
  </si>
  <si>
    <t>1. Registros de asistencia, presentación y cronograma de seguimiento y cobertura a la socialización
2. Formato de Evaluación de capacitación relacionado con el Control Interno Disciplinario</t>
  </si>
  <si>
    <t xml:space="preserve"> Eliana Trujillo</t>
  </si>
  <si>
    <t>1. 15-06-2021
2. 15-06-2021</t>
  </si>
  <si>
    <t>1. 30-06-2021
2. 30-06-2021</t>
  </si>
  <si>
    <t>Registros de asistencia 
Formato de evaluación diligenciado</t>
  </si>
  <si>
    <t>Alterar el proceso de vinculación de personal para un favorecimiento personal o de un tercero</t>
  </si>
  <si>
    <t>Vinculación de personal sin el cumplimiento de requisitos para el cargo para un favorecimiento particular.</t>
  </si>
  <si>
    <t>Presiones internas o externas para la vinculación de personal.</t>
  </si>
  <si>
    <t>* Afectación del desempeño laboral
* Incumplimiento del manual del funciones
* Incumplimiento de los objetivos institucionales</t>
  </si>
  <si>
    <t>Establecer una cadena de revisión del perfil, requisitos y documentos exigidos para la vinculación del personal en la AND.</t>
  </si>
  <si>
    <t>Verificar que se cumplan con los requisitos establecidos en la Entidad para la vinculación de personal</t>
  </si>
  <si>
    <t xml:space="preserve">Revisar que los candidatos a los cargos cumplan con los requisitos establecidos en el Manual de funciones de la Agencia, y llevar a cabo la selección y vinculación conforme a lo establecido en el procedimiento elaborado para el tema. </t>
  </si>
  <si>
    <t xml:space="preserve">Llevar a cabo la revisión del proceso de selección y vinculación y realzar las investigaciones correspondientes </t>
  </si>
  <si>
    <t>Se cuenta con el procedimiento selección, vinculación, gestión y desvinculación de personal en el marco del proceso de Gestión de Talento Humano y en el cual se establecen varios actores para la revisión de la selección del personal con base en el cumplimiento de requisitos de los perfiles. De igual manera se cuenta con el manual de funciones que establece los perfiles específicos para cada cargo de la Entidad</t>
  </si>
  <si>
    <t>Inadecuado</t>
  </si>
  <si>
    <t>Detectar</t>
  </si>
  <si>
    <t>DÉBIL</t>
  </si>
  <si>
    <t>1. Evaluar compentencias comportamentales y competencias estandar para el servidor público, complementando el cumplimiento de requisitos de formación y experiencia
2. Formalizar el formato de evaluación de competencias para la vinculación del personal de planta</t>
  </si>
  <si>
    <t>1. Registros de la evaluación de competencias de los candidatos a ocupar cargos de planta de la vigencia 2021
2. Formato formalizado en el marco del SIGAND</t>
  </si>
  <si>
    <t>Eliana Trujillo</t>
  </si>
  <si>
    <t>1. 12-05-2021
2. 12-05-2021</t>
  </si>
  <si>
    <t>1. 15-12-2021
2. 30-05-2021</t>
  </si>
  <si>
    <t>1. Registros de la evaluación de competencias para vinculación de cargos de planta
2. Formato formalizado en SIGAND</t>
  </si>
  <si>
    <t xml:space="preserve">Gestión de Grupos de Interes </t>
  </si>
  <si>
    <t>No implementar las acciones de tranparencia y acceso a la información para favorecer a terceros</t>
  </si>
  <si>
    <t>Evitar la implementación de las acciones requeridas para dar cumplimiento a la política de tranparencia y acceso a la información para beneficio particular o de terceros</t>
  </si>
  <si>
    <t>Ausencia de lineamientos para la implementación de la política de transparencia y acceso a la información en la Entidad</t>
  </si>
  <si>
    <t>Afectación de los derechos de los grupos de valor e interés</t>
  </si>
  <si>
    <t xml:space="preserve">Identificar e implementar los lineamientos para el cumplimiento de la política de transparencia y acceso a la información </t>
  </si>
  <si>
    <t>Dirección  - Profesional de Comunicaciones 
Subdirección Jurídica - Profesionales abogados</t>
  </si>
  <si>
    <t xml:space="preserve">Verificar la implementación de la política de transparencia y acceso a la información   </t>
  </si>
  <si>
    <t xml:space="preserve">Se elaboran y aprueban los lineamientos para la implementación de la política de transparencia y acceso a la información en la entidad </t>
  </si>
  <si>
    <t>Revisar el líder del proceso el cumplimiento de la política</t>
  </si>
  <si>
    <t>Se cuenta con las siguientes herramientas de gestión que permiten dar lineamientos frente a la política de transparencia y acceso a la información_
1. Política de Comunicación Estratégica
2. Plan Estratégico de comunicaciones
3. Plan de acción de comunicaciones
4. Plan Estratégico de Gestión de grupos de interés
5. Plan de acción para la política de transparencia y acceso a la información</t>
  </si>
  <si>
    <t>1. Revisión de la necesdidad de actualización del Plan Estratégico de Gestión de Grupos de interés y sus planes acción
2. Seguimiento a la implementación de los planes de acción asociados al Plan Estratégico de Gestión de Grupos de interés</t>
  </si>
  <si>
    <t>1. Resultado de la revisión 
2. Seguimiento realizado</t>
  </si>
  <si>
    <t>Angela Riveros 
Daniel Higuera</t>
  </si>
  <si>
    <t>1. 05-04-2021
2. 15-04-2021</t>
  </si>
  <si>
    <t>1. 09-04-2021
2. 15-12-2021</t>
  </si>
  <si>
    <t>Planes de Grupos de interés implementados</t>
  </si>
  <si>
    <t>Se revisó el Plan Estratégico de Gestión de Grupos de interés y se definió que no era necesario actualizarlo, así mismo se hizo se está en la ejecución de los planes de acción asociados a este. De igual manera se está trabajando con una funcionaria del DAFP fortaleciendo la política de participación ciudadana a través de la elaboración de la eestrategaia de participación en la cual se contempla también el tema de rendición de cuentas</t>
  </si>
  <si>
    <t>Seguimiento, medición, Evaluación y Control</t>
  </si>
  <si>
    <t xml:space="preserve">Recibir o solicitar retribución a cambio de manipular los resultados de los ejercicios de evaluación y seguimiento para favorecer a un tercero </t>
  </si>
  <si>
    <t>Recibir o solicitar retribución por alterar u ocultar información relacionada con los resultados de los procesos, planes institucionales y/o informes de gestión, favoreciendo a terceros</t>
  </si>
  <si>
    <t xml:space="preserve">Falta de controles a las actividades de que realiza el profesional de control interno, facilitando la modificación de resultados de los ejercicios de evaluación y seguimiento. </t>
  </si>
  <si>
    <t>* Información errada para la toma de decisiones
* Pérdida de confiabilidad en el ejercicio de seguimiento y control.
* Baja credibilidad de la gestión institucional
* Desconocimiento de resultados  o presentación de información falsa
* Desviación de recursos
* Generación de conflicto de intereses</t>
  </si>
  <si>
    <t>Aprobación de un programa de auditoría público, procedimientos y los planes de auditoría  conforme al programa y los requisitos legales vigentes, de facil acceso interno y externo</t>
  </si>
  <si>
    <t>Dirección - Profesional de control interno</t>
  </si>
  <si>
    <t>Cada vez que se adelantan ejercicios de evaluación y seguimiento</t>
  </si>
  <si>
    <t>Verificar que exista planeación y lienamientos para llevar a cabo el seguimiento y control de los procesos de la entidad</t>
  </si>
  <si>
    <r>
      <t xml:space="preserve">Se establece un Programa anual de auditorías </t>
    </r>
    <r>
      <rPr>
        <sz val="11"/>
        <rFont val="Calibri"/>
        <family val="2"/>
      </rPr>
      <t>internas por parte de control interno el cual es aprobado por el Comité Institucional de Gestión y Desempeño. Así mismo se v</t>
    </r>
    <r>
      <rPr>
        <sz val="11"/>
        <color theme="1"/>
        <rFont val="Calibri"/>
        <family val="2"/>
      </rPr>
      <t>erifica que los planes de auditoría definan los aspectos relevantes para el ejercicio de auditoría (objetivos, alcance, metodología, etc).</t>
    </r>
  </si>
  <si>
    <t>Realizar los ajustes y correcciones al plan de auditoría de modo que se cumpla con los requisitos establecidos para su validación.</t>
  </si>
  <si>
    <t>Se cuenta con el Programa de auditoría para el 2021 elaborado y aprobado por la Dirección a través del Comité de Gestión y Desempeño Institucional y los planes de auditoría se elaborarán de acuerdo con el cronograma</t>
  </si>
  <si>
    <t>1. Publicación del Programa Anual de Auditoría y de los Informes de Resultados de auditoría en la sección de transparencia de la página web de la entidad
2. Crear el Comité Institucional de Coordinación de Control Interno como órgano de asesoría y decisión en los asuntos de control interno de la AND
3. Presentar ante el Comité de Control Interno, en las  reuniones ordinarias reglamentadas, los informes con los resultados detallados de las auditorías realizadas  para su verificación
4. Generar el plan de mejora (si aplica) a partir de las recomendaciones u observaciones del Comite</t>
  </si>
  <si>
    <t>1. Programa Anual de Auditoría publicado/Informes de auditorías internas publicados
2. Resolución de creación del Comité Institucional de Coordinación de Control Interno/Instalación del Comité
3. Informes con los resultados de las auditorías/Actas de Comité
4. Plan de mejora (si aplica)</t>
  </si>
  <si>
    <t>1. Profesional de Control Interno y Profesional de Comunicaciones
2, 3 y 4. Profesional de Control Interno
3 y 4. Comité Institucional de Coordinación de Control Interno</t>
  </si>
  <si>
    <t>1. 19/052021
2. 19/05/2021 
3. De acuerdo con la programación de las reuniones del Comité
4. De acuerdo con las observaciones del Comité</t>
  </si>
  <si>
    <t>1. 30/05/2021
2. 15/062021
3. De acuerdo con la programación de las reuniones del Comité
4. De acuerdo con las observaciones del Comité</t>
  </si>
  <si>
    <t>1. Programa e informes publicados
2. Resolución firmada/Acta de instalación del Comité
3. Informes de auditoría interna
4. Plane de mejora (si aplica)</t>
  </si>
  <si>
    <t xml:space="preserve">Se elaboró el programa anual de auditoría el cual fue aprobado en el Comité de Gestión y Desempeño Insitucional, el cual fue publicado tanto en la página web como la intranet de la entidad. Las auditorías internas se encuentran en ejecución. 
En cuanto al Comité Institucional de Coordinación de Control Interno se firmó la resolución para su creación en el mes de agosto y se instaló en el mismo mes
Los planes de mejora se generarán y consolidarán en la medida en que se vayan terminanco las auditroías
</t>
  </si>
  <si>
    <t xml:space="preserve">Prestación de Servicios Ciudadanos Digitales </t>
  </si>
  <si>
    <t>Manipular las condiciones para la prestación de los Servicios Ciudadanos Digitales base para beneficio propio o de terceros</t>
  </si>
  <si>
    <t>Manipulación de la prestación de Servicios Ciudadanos Digitales base para beneficio propio o favoreciendo un tercero en particular.</t>
  </si>
  <si>
    <t>Ausencia de puntos de control para la prestación de Servicios Ciudadanos Digitales</t>
  </si>
  <si>
    <t>Elaboración de documentos que permitan conocer la gestión a realizar para la prestación de los Servicios Ciudadanos Digitales y los puntos de control que se llevan a cabo</t>
  </si>
  <si>
    <t>Validar que se tenga documentada la gestión a realizar para la prestación de los Servicios Ciudadanos Digitales permitiendo ejercer control sobre su implementación</t>
  </si>
  <si>
    <t>Elaborar y aprobar por la Subdirección de Servicios Ciudadanos Digitales los documentos que permitan conocer la gestión a realizar para la prestación de dichos servicios.</t>
  </si>
  <si>
    <t>Revisar con el líder del proceso la implementación de la gestión para la prestación de SCD de acuerdo con lo documentado</t>
  </si>
  <si>
    <t>Para evidenciar la gestión para la prestación de SCD, se cuenta con documentos como:
1. Carta Descriptiva del proceso de Prestación de SCD
2. Instructivo para la elaboración del diseño técnico interoperabilidad
3. Manual de Arquitectura de IO - Servidor de Seguridad
4. Formato Diseño Técnico Plantilla Interoperabilidad
5. Formato Protocolo Técnico de intercambio de información
6. Formato Acuerdo de Entendimiento suscrito entre la Agencia Nacional Digital y la Entidad para la vinculación a los Servicios Ciudadanos Digitales 
7. Carta Descriptiva del proceso de Gestión de Proyectos de CTI aplicada
8. Metodología para la integración de trámites
9. Instructivo para revisión y aprobación de fichas informativas
10. Formato Matriz de Evaluación y Revisión de fichas informativas
11. Instructivo para levantamiento de requerimientos de SCD
12. Instructivo para la ejecución de la etapa exploratoria
13. Formato Matriz de sistemas de información (AS, IS Y TO BE)</t>
  </si>
  <si>
    <t>Seguridad y Privacidad de la Información.</t>
  </si>
  <si>
    <t>Uso indebido de los activos de información de la AND para beneficio particular</t>
  </si>
  <si>
    <t>Acceso indebido, modificación, circulación, eliminación o pérdida de activos de información de la AND para beneficio particular o de un tercero.</t>
  </si>
  <si>
    <t>Carencia de políticas de seguridad de la información</t>
  </si>
  <si>
    <t>* Pérdida de la información
* Uso indebido de la información.
* Perdida de imagen y confianza corporativa.</t>
  </si>
  <si>
    <t>Implementación de la Política de seguridad y privacidad de la información</t>
  </si>
  <si>
    <t>Dirección - Profesional de seguridad de la información, profesional de protección de datos y profesional de gestión de TI</t>
  </si>
  <si>
    <t>Validar la implementación de la Política de Seguridad y Privacidad de la información</t>
  </si>
  <si>
    <t>Elaborar plan de acción para la implementacion de la Política de Seguridad de la información en la AND.</t>
  </si>
  <si>
    <t xml:space="preserve">Revisar con la Dirección la necesidad de generar un plan para la implementación de la política de seguridad y privacidad de la información hasta lograr su adopción </t>
  </si>
  <si>
    <t>Se cuenta con la Política de Seguridad de la información actualizada y aprobada por el Comité de Gestión y Desempeño así como el Plan para la implementación del Sistema de gestión de seguridad de la información. Se encuentra publicado en el punto 6 de la sección de transparencia de la página web de la Agencia.</t>
  </si>
  <si>
    <t>1. Llevar a cabo capacitación y sensibilización sobre la Política y el Sistema de Seguridad de la Información
2. Actualización de las políticas de Seguridad y Privacidad de la Información
3. Implementación de las políticas o controles de seguridad de la información</t>
  </si>
  <si>
    <t>1. Asistencia y piezas gráficas de capacitaciones y sensibilizaciones
2. Políticas actualizadas
3. Políticas o controles implementados</t>
  </si>
  <si>
    <t xml:space="preserve">1 y 2 Andrea Parra
Jorge Camargo
3. Líderes de procesos apoyados con el equipo de seguridad y privacidad de la información </t>
  </si>
  <si>
    <t>1. 01-04-2021
2. 01-04-2021
3. 01-04-2021</t>
  </si>
  <si>
    <t>1. 15-12-2021
2. 15-05-2021
3. 15-12-2021</t>
  </si>
  <si>
    <t>Capacitaciones y sensibilizaciones realizadas
Políticas actualizadas e implementadas</t>
  </si>
  <si>
    <t>Se están ejecutando las capacitaciones y sensibilizaciones de seguridad de la información dirigidas a los colaboradores de la entidad.
Las políticas se están actualizando, actualmente siguen vigentes las aprobadas durante la vigencia 2020</t>
  </si>
  <si>
    <t>Demora en la definición de requerimientos para la integración de trámites a SCD</t>
  </si>
  <si>
    <t xml:space="preserve">Demora en la definición de requerimientos para la generación de soluciones tecnológicas a desarrollar para la integración de trámites al Modelo de Servicios Ciudadanos Digitales y Gov.co </t>
  </si>
  <si>
    <t>Riesgo_Operativo</t>
  </si>
  <si>
    <t xml:space="preserve">Ausencia de personal de la entidad que defina puntualmente los requerimientos para desarrollar los productos para la integración de trámites al Modelo de Servicios Ciudadanos Digitales y Gov.co  </t>
  </si>
  <si>
    <t>Insuficiente información técnica para el desarrollo de los productos generando soluciones tecnológicas incompletas para la integración de los trámites al Modelo de Servicios Ciudadanos Digitales y Gov.co</t>
  </si>
  <si>
    <t>5. Se espera que el evento ocurra en la mayoría de las circunstancias
Orientador (Más de 1 vez al año)</t>
  </si>
  <si>
    <t xml:space="preserve">Llevar a cabo con la entidad asistida por la AND el escalamiento de la necesidad de definición oportuna de los requerimientos para desarrollar los productos para la integración de trámites al Modelo de Servicios Ciudadanos Digitales y Gov.co  </t>
  </si>
  <si>
    <t>Subdirectora de Servicios Ciudadanos Digitales</t>
  </si>
  <si>
    <t>A Demanda</t>
  </si>
  <si>
    <t>Validar que se cuente con la persona que pueda definir por parte de la entidad los requerimientos para la integración de trámites al Modelo de SCD</t>
  </si>
  <si>
    <t xml:space="preserve">Se realiza contacto directo con personal directivo de la Entidad asistida por la Agencia, para lograr contar con personal que tenga el conocimiento efectivo de los requerimientos para el desarrollo de las soluciones tecnológicas
Este aplica tanto para MinTIC como para las entidades asistidas </t>
  </si>
  <si>
    <t>Se informa nuevamente al personal directivo tanto de la AND como de la entidad asistida para revisar opciones para la definición de requerimientos</t>
  </si>
  <si>
    <t>Historias de usuario y ajustes en las mismas para la definición final de requerimientos por parte de las entidades asistidas para la integración de trámites al Modelo de SCD</t>
  </si>
  <si>
    <t>3. Posible</t>
  </si>
  <si>
    <t>Gestionar los recursos y contratación del personal necesario parael apoyo en la implementación de los requerimientos y desarrollo de productos para la integración de trámites al Modelo de Servicios Ciudadanos Digitales y Gov.co</t>
  </si>
  <si>
    <t>Contración de recurso humano (Apoyo SCD).</t>
  </si>
  <si>
    <t>No continuidad en la prestación de los Servicios Ciudadanos Digitales</t>
  </si>
  <si>
    <t>Los servicios que proveen las entidades a los SCD base pueden presentar inconvenientes o indisponibilidad</t>
  </si>
  <si>
    <t>No poder usar los SCD base por parte de las entidades y ciudadanía</t>
  </si>
  <si>
    <t>Definición de acuerdos entre la AND y las Entidades que provean los servicios</t>
  </si>
  <si>
    <t>Subdirectora de SCD</t>
  </si>
  <si>
    <t>Validar con las entidades las condiciones para mantener la mayor cantidad de tiempo los SCD</t>
  </si>
  <si>
    <t>Se definió un documento de ANS con las entidades el cual debe ser firmado por ambas partes para su implementación.</t>
  </si>
  <si>
    <t>Revisar nuevamente con los equipos directivos tanto de la AND como de las entidades la necesidad de firma del documento.</t>
  </si>
  <si>
    <t>Formato SCDP Formato Acuerdo de entendimiento suscrito entre la AND y las Entidades para SCDaprobado por la Subdirección de SCD</t>
  </si>
  <si>
    <t>4. Probable</t>
  </si>
  <si>
    <t>Validar el cumplimiento de los acuerdos establecidos entre la AND y las Entidades proveedoras del servicio.</t>
  </si>
  <si>
    <t xml:space="preserve">Registros de validación de cumplimiento de lineamientos de acuerdos entre las partes.
</t>
  </si>
  <si>
    <t>Estructurar e implementar el esquema de monitoreo para alertar fallas de manera oportuna sobre la prestación de SCD</t>
  </si>
  <si>
    <t>Subdirectora
Líder de Gestión de TI</t>
  </si>
  <si>
    <t xml:space="preserve">Verificar las acciones y reaccionar oportunamente a las fallas que se puedan presentar </t>
  </si>
  <si>
    <t>Definir las herramientas y aspectos técnicos con el equipo de gestión de TI para llevar a cabo el monitoreo requerido</t>
  </si>
  <si>
    <t>Definir con la Dirección de la AND la necesidad de implementar el esquema de monitoreo</t>
  </si>
  <si>
    <t>Se debe generar un plan para la implementación del esquema de monitoreo</t>
  </si>
  <si>
    <t>Validar la realización de monitoreo de los servicios ciudadanos digitales.</t>
  </si>
  <si>
    <t>Registros de monitoreo periódico de los servicios ciudadanos digitales.</t>
  </si>
  <si>
    <t>Procesos no adjudicados</t>
  </si>
  <si>
    <t>Declaración de desierto de los procesos de contratación para la adquisición de bienes y servicios requeridos por la AND</t>
  </si>
  <si>
    <t>No hay concurrencia de proponentes o estos con  cumplen con los requisitos habilitantes</t>
  </si>
  <si>
    <t>No lograr adquirir los bienes y servicios que la Entidad requiere</t>
  </si>
  <si>
    <t>Realizar un estudio del sector y estructuración del proceso contractual que permita conocer los posibles proponentes que hay en el mercado</t>
  </si>
  <si>
    <t>Subdirector(a) asignado(a) al proceso
Subdirector(a) Jurídico(a)</t>
  </si>
  <si>
    <t>Validar la existencia de proponentes que cumplan los requisitos exigidos para promover su presentación al proceso</t>
  </si>
  <si>
    <t>Entre las Subdirecciones técnicas y la Subdirección Jurídica se hace la revisión de los componentes asociados a los estudios de sector de acuerdo con los parámetros definidos en la ley y colombia compra eficiente</t>
  </si>
  <si>
    <t>Revisar la estructuración del proceso contractual para ajustar las falencias detectadas en el primero, entre la Subdirección Técnica y Subdirección Jurídica</t>
  </si>
  <si>
    <t>Se cuenta con los estudios previos elaborados para cada proceso contractual publicados en SECOP II, en la cual se encuentra registrado si queda desierto un proceso o se adjudica</t>
  </si>
  <si>
    <t>Si</t>
  </si>
  <si>
    <t>1. Implementar una mesa técnica de revisión del proceso contractual en los casos en que se generen observaciones sobre el 30% de los requisitos técnicos</t>
  </si>
  <si>
    <t>1. Procedimiento que contemple la acción de implementación de la mesa técnica de revisión
2. Registro de la revisión del porcentaje de observaciones sobre los requisitos del proceso contractual</t>
  </si>
  <si>
    <t>1. Alejandra Espinosa
2. Subdirecciones técnicas y Subdirección Jurídica</t>
  </si>
  <si>
    <t>1. 27-05-2021
2.30-07-2021</t>
  </si>
  <si>
    <t>1. Procedimiento elaborado y aprobado
2. Registros de revisión de observaciones</t>
  </si>
  <si>
    <t>Incumplimiento de contratos de OPS</t>
  </si>
  <si>
    <t>Incumplimiento parcial o total del contrato por parte del contratista</t>
  </si>
  <si>
    <t xml:space="preserve">Riesgo_de_Cumplimiento </t>
  </si>
  <si>
    <t>Falta de seguimiento por parte de la supervisión del contrato</t>
  </si>
  <si>
    <t xml:space="preserve">* Incumplimiento de la Entidad en la prestación del servicio
* Imposicion de multas y sanciones o declaratorias de incumplimiento </t>
  </si>
  <si>
    <t>2. El evento puede ocurrir en algún momento
Orientador
(Al menos de 1 vez en los últimos 5 años)</t>
  </si>
  <si>
    <t>Validación del cumplimiento del contratista a través de la firma del formato de Certificación de actividades y autorización de trámite para pago, por parte del supervisor.</t>
  </si>
  <si>
    <t>Supervisores de contratos</t>
  </si>
  <si>
    <t xml:space="preserve">Validar el cumplimiento del contratista </t>
  </si>
  <si>
    <t xml:space="preserve">Cada supervisor realiza la validación del informe de actividades en el cual se asocian los productos y servicios prestados en el marco del contrato. A partir de dicho informe, los soportes y demás requerimientos para pago, se firma el formato de certificación </t>
  </si>
  <si>
    <t>Se requiere al contratista para generar acciones de mejora frente al cumplimiento del contrato, en caso de no lograr avances se inicia el proceso para la declaratoria de incumplimiento</t>
  </si>
  <si>
    <t>Formato de Certificación de actividades y autorización de trámite para pago, firmado por parte del supervisor y publicado en SECOP II.</t>
  </si>
  <si>
    <t>No</t>
  </si>
  <si>
    <t>1.  Insignificante</t>
  </si>
  <si>
    <t>1. Implementar auditorías a contratos de prestación de servicios para evidenciar los casos de inclumplimiento y causas
2. Elaboración de planes de mejoramiento con los supervisores de los casos detectados</t>
  </si>
  <si>
    <t>1. Resultados de auditorías
2. Planes de mejoramiento elaborados</t>
  </si>
  <si>
    <t xml:space="preserve">1. Profesional Control Interno - Anyela Mendez
2. Supervisos - Ayela Mendez
</t>
  </si>
  <si>
    <t>1. 01-07-2021
2. 01-09-2021</t>
  </si>
  <si>
    <t>1. 15-12-2021
2. 15-12-2021</t>
  </si>
  <si>
    <t>1. Resultados de auditoría
2. Planes de mejora implementados</t>
  </si>
  <si>
    <t>Ausencia de liquidación de contratos</t>
  </si>
  <si>
    <t>No lograr la liquidación de los contratos durante la etapa máxima legal establecida</t>
  </si>
  <si>
    <t xml:space="preserve">No lograr una liquidación de mutuo acuerdo </t>
  </si>
  <si>
    <t>* Perder competencia para liquidar, teniendo que acudir a la via judicial
* No poder realizar la liberación de saldos correspondientes afectando el presupuesto</t>
  </si>
  <si>
    <t>Hacer la gestión con el contratista para logar la liquidación de mutuo acuerdo</t>
  </si>
  <si>
    <t>Supervisores de contratos y Subdirección Jurídica</t>
  </si>
  <si>
    <t>Verificar que la liquidación se haga en los términos estipulados por la ley</t>
  </si>
  <si>
    <t>La Subdirección Jurídica requiere al contratista para llevar a cabo la liquidación de mutuo acuerdo</t>
  </si>
  <si>
    <t>Se requiere via proceso judicial para la liquidación</t>
  </si>
  <si>
    <t xml:space="preserve">Se cuenta con los correos electrónicos requiriendo al contratista para la liquidación del contrato, así mismo se cuenta con el acta de liquidación firmada y publicada en SECOP II </t>
  </si>
  <si>
    <t xml:space="preserve">1. Revisar con la Subdirección Financiera la generación de las actas de liquidación para la ejecución del úlitmo pago al contratista. Verificar la inclusión de esta actividad en los procedimientos de gestión contractual y pagos de gestión financiera </t>
  </si>
  <si>
    <t xml:space="preserve">1.  Procedimiento de gestión contractual elaborado y aprobado (revisar formatos de actas de liquidación)
2. Instructivos de pagos a contratistas ajustados </t>
  </si>
  <si>
    <t xml:space="preserve">1. Alejandra Espinosa
2. Subdirección Administrativa y Financiera / Subdirección Jurídica </t>
  </si>
  <si>
    <t>1. 27-05-2021</t>
  </si>
  <si>
    <t>1. 30-07-2021</t>
  </si>
  <si>
    <t>Procedimientos e intructivos elaborados y aprobados</t>
  </si>
  <si>
    <t>Está en proceso de elaboración y /o actualización de los documentos asociados a gestión contractual dentro de la Sudirección Jurídica.</t>
  </si>
  <si>
    <t>Falta de gestión por parte del supervisor para la liquidación del contrato</t>
  </si>
  <si>
    <t>Dar a conocer de manera continua las guias, manuales y documentos internos en los cuales se describa la labor de supervisión</t>
  </si>
  <si>
    <t xml:space="preserve">Subdirección Jurídica </t>
  </si>
  <si>
    <t>Cada vez que se firma un contrato, la Subdirección Jurídica notifica al supervisor sobre la supervisión y obligaciones que esto requiere</t>
  </si>
  <si>
    <t>El Subdirector Administrativo y Financiero requiere al supervisor para que realice la solicitud de liquidación</t>
  </si>
  <si>
    <t>Se cuenta con los correos electrónicos notificando al supervisor sobre la designación y sus obligaciones</t>
  </si>
  <si>
    <t>1. Capacitación sobre la labor del supervisor</t>
  </si>
  <si>
    <t>1. Capacitaciones realizadas</t>
  </si>
  <si>
    <t>1. Paula Ricaurte</t>
  </si>
  <si>
    <t>1. 01-07-2021</t>
  </si>
  <si>
    <t>1. 15-12-2021</t>
  </si>
  <si>
    <t>Capacitaciones realizadas</t>
  </si>
  <si>
    <t>Falta de capacitación para análisis normativos</t>
  </si>
  <si>
    <t>No contar con el pesonal capacitado para llevar a cabo el análisis normativo de requerimientos</t>
  </si>
  <si>
    <t>No contar con un perfil bien definido para la contratación del personal (planta y contratistas)</t>
  </si>
  <si>
    <t>Aplicar mal los elementos normativos y lineamientos asociados al requerimiento determinado, generando posibles investigaciones y/o sanciones fiscales, disciplinarias, penales, etc.</t>
  </si>
  <si>
    <t>Generar un proceso de selección que cuente con el perfil que cumpla con los requerimientos de formación y experiencia acordes a la necesidad del proceso</t>
  </si>
  <si>
    <t>Verificar que los perfiles requeridos cumplan con todos los elementos para brindar el apoyo necesario a la subdirección jurídica</t>
  </si>
  <si>
    <t>El subdirector jurídico define el perfil, objeto, funciones y requisitos de experiencia y formación del personal a contratar</t>
  </si>
  <si>
    <t>Se realiza seguimiento a la evolución del personal contratado y  se da por terminado el contrao o se espera a su finalización</t>
  </si>
  <si>
    <t>Se cuenta con los estudios previos elaborados para cada proceso contractual publicados en SECOP II, así como certificaciones de cumplimiento de los requisitos que reposan en el archivo de la entidad</t>
  </si>
  <si>
    <t>N.A.</t>
  </si>
  <si>
    <t>No contar con un plan de capacitación que incluya los temas asociados al proceso.</t>
  </si>
  <si>
    <t>Incluir en el Plan de Capacitación de la Agencia temas asociados al proceso de Gestión Jurídica</t>
  </si>
  <si>
    <t>Realizar capacitación a los miembros de la subdirección jurídica con la finalidad de actualizar en todos los temas legales que estén relacionados con la AND</t>
  </si>
  <si>
    <t>Solicitar a Talento Humano de la Subdirección Adminsitrativa y Financiera la inclusión de capacitaciones asociadas a los temas legales que estén relacionados con la AND (dichas capacitaciones pueden ser brindadas por la AND o por entidades externas como CCE)</t>
  </si>
  <si>
    <t>Se realiza seguimiento a la evolución del personal contratado y se realizan planes de capacitaciones para actualizar en los temas legales que afecten a la AND</t>
  </si>
  <si>
    <t xml:space="preserve">Planes de capacitación de la Agencia y registros de sesiones de  capactitación </t>
  </si>
  <si>
    <t>1. Explorar la necesidad de capacitaciones que permitan fortalecer la gestión asociada al análisis normativo</t>
  </si>
  <si>
    <t xml:space="preserve">1. Resultados de la exploración de capacitaciones </t>
  </si>
  <si>
    <t>1. Subdirectora Jurídica y Anyela Mendez</t>
  </si>
  <si>
    <t>1. 20/05/2021</t>
  </si>
  <si>
    <t>1. 28/05/2021</t>
  </si>
  <si>
    <t>Resultado de la exploración</t>
  </si>
  <si>
    <t>Errores en la defensa judicial de la Entidad</t>
  </si>
  <si>
    <t>Incumplimiento del debido proceso en el marco de la defensa judicial</t>
  </si>
  <si>
    <t>Riesgo_Legal</t>
  </si>
  <si>
    <t>No llevar a cabo las acciones legales de manera correcta y oportuna durante la defensa judicial</t>
  </si>
  <si>
    <t xml:space="preserve">Condena desfavorable para la Entidad </t>
  </si>
  <si>
    <t>CORRECTIVOS</t>
  </si>
  <si>
    <t>Contar con un procedimiento de defensa judicial en el que se identifiquen los puntos de control para el cumplimiento de las acciones legales dentro del proceso</t>
  </si>
  <si>
    <t>Definir los procedimientos de control para una efectiva defensa de los intereses de la AND</t>
  </si>
  <si>
    <t xml:space="preserve">Se elabora y aprueba el procedimiento de defensa judicial en el que se identifiquen los puntos de control para el cumplimiento de las acciones legales </t>
  </si>
  <si>
    <t>Se analizan las posibles consecuencias jurídicas y se planea la respectiva defensa a las providencias emitidas por el organo de control/judicial</t>
  </si>
  <si>
    <t>Se cuenta con las siguientes herramientas de gestión en donde se identifican puntos de control para la defensa judicial de la entidad:
1. Carta Descriptiva del proceso en la que se identifican los puntos de control
2. Procedimiento Prevención de daño antijurídico
3. Procedimiento Atención de Procesos Judiciales
5. Formato control de solicitudes y asignación</t>
  </si>
  <si>
    <t xml:space="preserve">1. Verificar la implementación de los puntos de control identificados en los procedimientos de gestión jurídica </t>
  </si>
  <si>
    <t>1. Registro de la verificación de la implementación de los puntos de control de procedimientos de gestión jurídica</t>
  </si>
  <si>
    <t>1. Anyela Mendez, profesional jurídica</t>
  </si>
  <si>
    <t>1. 15/06/2021</t>
  </si>
  <si>
    <t>1. Registro de la verificación</t>
  </si>
  <si>
    <t>No responder PQRSD con la calidad requerida</t>
  </si>
  <si>
    <t>No dar respuesta de fondo a la PQRSD</t>
  </si>
  <si>
    <t xml:space="preserve"> Fallas en la interpretación de la PQRSD por parte del personal asignado para dar respuesta</t>
  </si>
  <si>
    <t>Aplicar mal los elementos normativos y lineamientos asociados a la gestión de PQRSD, generando posibles investigaciones y/o sanciones fiscales, disciplinarias, penales, etc.</t>
  </si>
  <si>
    <t>Elaboración y aprobación del procedimiento de PQRSD identificando los responsables, tiempos y posibles tipos de PQRSD, así como puntos de control en los que se verifique la respuesta de fondo desde la Subdirección correspondiente</t>
  </si>
  <si>
    <t>Subdirección Jurídica-Área encargada de dar insumo de respuesta (Técnica/Presupuestal)</t>
  </si>
  <si>
    <t>Verificar que se suministre respuesta de fondo a las consultas que se radiquen en la entidad</t>
  </si>
  <si>
    <t xml:space="preserve">Se elabora y aprueba el procedimiento de atención de PQRSD por parte de la Subdirección Jurídica y la Dirección como lineamiento para hacer la gestión correspondiente </t>
  </si>
  <si>
    <t>Se recibe reclamación del ciudadano y se corrige la respuesta para que cumpla las expectavias</t>
  </si>
  <si>
    <t>Se cuenta con el procedimiento de atención de PQRSD identificando los responsables, tiempos y posibles tipos de PQRSD, así como puntos de control en los que se verifique la respuesta de fondo desde la Subdirección correspondiente</t>
  </si>
  <si>
    <t>Incompleta</t>
  </si>
  <si>
    <t>1. Revisar y verificar la existencia de puntos de control en el procedimiento de PQRSD que permitan validar la interpretación y respuesta de fondo emitida por el personal asignado 
2. Realizar ajustes al procedimiento de PQRSD incluyendo los puntos de control requeridos y aprobarlo por el líder del proceso</t>
  </si>
  <si>
    <t>1. Correo y citación de la reunión en la que el equipo que interviene en el tema de PQRSD revisar y verifica la existencia de los puntos de control
2. Procedimiento ajustado y aprobado</t>
  </si>
  <si>
    <t>1 y 2. Profesionales jurídica, control interno, planeación, y dirección</t>
  </si>
  <si>
    <t>1. 15-05-2021
2. 21-05-2021</t>
  </si>
  <si>
    <t>1. 21-05-2021
2. 04-06-2021</t>
  </si>
  <si>
    <t>1. Procedimiento ajustado y aprobado</t>
  </si>
  <si>
    <t>Se llevó a cabo la actualización del procedimiento de PQRSD el cual se encuentra en proceso de revisión y aprobación desde la Subdirección Jurídica</t>
  </si>
  <si>
    <t>No responder PQRSD oportunamente</t>
  </si>
  <si>
    <t>No contestar oportunamente (fuera de términos o no contestar)una PQRSD</t>
  </si>
  <si>
    <t>Error humano de los responsables del manejo de pqrsd en la Entidad</t>
  </si>
  <si>
    <t>Elaboración y aprobación del procedimiento de PQRSD identificando los responsables, tiempos y posibles tipos de PQRSD</t>
  </si>
  <si>
    <t>Asistente de Dirección/Subdirección Jurídica</t>
  </si>
  <si>
    <t>Semanal</t>
  </si>
  <si>
    <t>Controlar los términos para dar respuesta a cada PQRS radicado en la entidad</t>
  </si>
  <si>
    <t>Se elabora y aprueba el procedimiento de atención de PQRSD por parte de la Subdirección Jurídica y la Dirección como lineamiento para hacer la gestión correspondiente.</t>
  </si>
  <si>
    <t>Se recibe reclamación del ciudadano o por vía judicial dando la respuesta pertinente</t>
  </si>
  <si>
    <t>Se cuenta con el procedimiento de atención de PQRSD identificando los responsables, tiempos y posibles tipos de PQRSD, así como puntos de control en los que se verifique la respuesta de fondo desde la Subdirección correspondiente. Así mismo se cuenta con la base de datos con el control de PQRS y términos que reposa en los correos de la Subdirección Jurídica y de Dirección.</t>
  </si>
  <si>
    <t>Inoportuna</t>
  </si>
  <si>
    <t>No es un control</t>
  </si>
  <si>
    <t>No confiable</t>
  </si>
  <si>
    <t>1. Verificar el acceso a la infomación de PQRSD del buzón de la página web para validar los tiempos de ingreso y respuesta de las  PQRSD de ese canal
2. Socializar a todos los colaboradores de la entidad que el canal oficial para el ingreso y respuesta de PQRSD es el correo de la Agencia: agencianacionaldigital@and.gov.co</t>
  </si>
  <si>
    <t>1. Verificación continua de las PQRSD que ingresan por el buzón 
2. Capacitación/socializacion del canal oficial de ingreso y respuesta de PQRSD 
Socialización al Comité Directivo</t>
  </si>
  <si>
    <t>1. Angela Riveros y Saudi Muñoz
2. Alejandra Espinosa y Angela Riveros</t>
  </si>
  <si>
    <t>1. 27-05-2021
2. 1-06-2021</t>
  </si>
  <si>
    <t>1. 3-06-2021
2- 29-06-2021</t>
  </si>
  <si>
    <t>1. PQRSD que ingresan al buzón verificadas
2. Capacitación realizada y piezas de comunicación divulgadas</t>
  </si>
  <si>
    <t>Se incluyó dentro del procedimiento actualizado de PQRSD la verificación contínua de las peticiones que ingresan a la entidad desde el buzón de la página web, dando por cumplida esta actividad.
En cuanto a la capacitación es una actividad pendiente</t>
  </si>
  <si>
    <t>Indisponibilidad de servicios de TI</t>
  </si>
  <si>
    <t>Indisponibilidad de los sistemas de información y servicios de TI que utiliza la Agencia</t>
  </si>
  <si>
    <t>Fallos en la infraestructura, conectividad, bases de datos y aplicaciones</t>
  </si>
  <si>
    <t>* Afectación de la prestación del servicio misional de la Entidad
* Afectación de la imagen institucional</t>
  </si>
  <si>
    <t>Hacer diagnóstico del servicio afectado para identificar componentes de TI y proceder con su resolución o hacer el escalamiento a proveedores en los casos de servicios tercerizados</t>
  </si>
  <si>
    <t>Dirección - Equipo de TI</t>
  </si>
  <si>
    <t>Reestablecer el servicio cuando se presentan los fallos</t>
  </si>
  <si>
    <t xml:space="preserve">Dependiendo del servicio afectado se escala el caso al ingeniero responsable para que realice el diagnóstico mediante análisis de logs, pruebas de conectividad, disponibilidad de servicios, entre otros con el proposito de brindar la solución correspondiente. En caso de servicios tercerizados se realiza el escalmiento al centro de operaciones de los proveedores y se hace seguimiento al caso </t>
  </si>
  <si>
    <t xml:space="preserve">Implementación nueva del servicio afectado y restauración de copias de seguridad según disponibilidad </t>
  </si>
  <si>
    <t xml:space="preserve"> En caso de servicios tercerizados se cuenta con registro del escalmiento al centro de operaciones de los proveedores. En casos internos se cuenta con los registros mediante correo electrónico o herramientas colaborativas tal como whatsapp o slack. </t>
  </si>
  <si>
    <t>Implementar un sistema de monitorización de la infraestructura tecnológica</t>
  </si>
  <si>
    <t xml:space="preserve">Sistema de monitorización implementado </t>
  </si>
  <si>
    <t>Julian Cuiintaco</t>
  </si>
  <si>
    <t>Sistema implementado</t>
  </si>
  <si>
    <t>Como primera etapa está en elaboración un plan de implementación con identificación de activos a ser monitorizados</t>
  </si>
  <si>
    <t>Indisponibilidad de recursos para TI</t>
  </si>
  <si>
    <t xml:space="preserve">Indisponibilidad de recursos tecnológicos y humanos para el funcionamiento de la gestión de TI </t>
  </si>
  <si>
    <t>Falta de identificación de recursos tecnológicos y humanos asociados a la gestión de TI</t>
  </si>
  <si>
    <t>Afectación en la prestación de servicios de TI para la gestión institucional</t>
  </si>
  <si>
    <t>4. El evento probablemente ocurrirá en la mayoría de las circunstancias
Orientador (Al menos de 1 vez en el último año)</t>
  </si>
  <si>
    <t>Identificar los recursos tecnológicos y humanos requeridos para la gestión de TI, de acuerdo con el plan definido por la entidad para este proceso - PETI</t>
  </si>
  <si>
    <t>Verificar que se cuente con los recursos tecnológicos y humanos requeridos para la gestión de TI</t>
  </si>
  <si>
    <t>En el marco de la gestión de TI se identifican los recursos tecnólógicos y humanos requeridos para la implementación del Plan Estratégico de Gestión de TI de la Entidad</t>
  </si>
  <si>
    <t>Se realizan las actividades priorizadas con los recursos tecnológicos y humanos con los que se cuenta</t>
  </si>
  <si>
    <t>Se cuenta con el Plan Estratégico de Tecnologías de la información y con los recursos tecnológicos y humanos requeridos para la gestión de TI en el marco del Plan Anual de adquisiciones del 2020 (el PETI se debe actualizar para 2021)</t>
  </si>
  <si>
    <t>2. Improbable</t>
  </si>
  <si>
    <t>1. Actualizar el PETI
2. Actualizar la identificación de recursos tecnológicos y humanos para la implementación de la Gestión de TI en la AND</t>
  </si>
  <si>
    <t>1. PETI actualizado 
2. Presupuesto para la adquisición de recursos tecnológicos y humanos identificado</t>
  </si>
  <si>
    <t>PETI actualizado con presupuesto</t>
  </si>
  <si>
    <t>Ausencia de control sobre equipos</t>
  </si>
  <si>
    <t>Ausencia de control sobre los equipos de la Agencia</t>
  </si>
  <si>
    <t>Falta de seguimiento sobre la asignación de los equipos a contratista por parte de los supervisores</t>
  </si>
  <si>
    <t>Perdida de los equipos de cómputo</t>
  </si>
  <si>
    <t>Solicitud desde la Subdirección Administrativa y Financiera a los supervisores sobre la asignación de equipos a contratistas</t>
  </si>
  <si>
    <t xml:space="preserve">Subdirección Administrativa y Financiera - Profesional de Apoyo de TI </t>
  </si>
  <si>
    <t>Validar la ubicación y estado de los equipos de cómputo de la Agencia</t>
  </si>
  <si>
    <t>Cuando se genera una terminación de contrato de OPS se solicita a los supervisores que informen si el contratista tiene a cargo equipos para validar la devolución de estos</t>
  </si>
  <si>
    <t>Se reitera la solicitud a los supervisores hasta obtener la información</t>
  </si>
  <si>
    <t>Se cuenta con los correos electrónicos del Profesional de apoyo de TI de la Subdirección Administrativa y financiera solicitando la información a los supervisores</t>
  </si>
  <si>
    <t xml:space="preserve">1. Cruzar inventario de sinfa con contabilidad
2. Actualización del Manual incluyendo el lineamiento asociado a la ditribución y/o asignación de los equipos, y la responsabiliad de los supervisores en esta
3. Verificación de los equipos asignados a los colaboradores </t>
  </si>
  <si>
    <t>1. Archivo con el cruce de inventario con contabilidad
2. Manual actualizado con el lineamiento
3. Actas de entrega de equipos firmados por los colaboradores responsables de los equipos. 
4. Listado de equipos que se requieren dar de baja</t>
  </si>
  <si>
    <t>Roberto Gutierrez</t>
  </si>
  <si>
    <t>1. 13-05-2021
2. 01-06-2021
3. 01-07-2021</t>
  </si>
  <si>
    <t>1. 31-05-2021
2. 30-06-2021
3. 30-09-2021</t>
  </si>
  <si>
    <t>1. Archivo
2. Manual actualizado
3. Actas firmadas</t>
  </si>
  <si>
    <t>Se está llevando a cabo el cruce del inventario con contabilidad, así mismo se actualizó el Manual Operativo para la Administración de bienes el cual se encuentra formalizado en el marco del SIGNAD dando por finalizada esta actividad.</t>
  </si>
  <si>
    <t xml:space="preserve">No presentar impuestos </t>
  </si>
  <si>
    <t xml:space="preserve">No presentar oportunamente la declaración de impuestos </t>
  </si>
  <si>
    <t>Falta de conocimiento sobre los calendarios tributarios</t>
  </si>
  <si>
    <t>Sanciones a la Agencia por presentación extemporánea de impuestos</t>
  </si>
  <si>
    <t>3. El evento podría ocurrir en algún momento
Orientador (Al menos de 1 vez en los últimos 2 años)</t>
  </si>
  <si>
    <t xml:space="preserve">Exigir la descarga de los calendarios tributarios y la programación para el pago de impuestos </t>
  </si>
  <si>
    <t>Subdirección Administrativa y Financiera - Subdirector</t>
  </si>
  <si>
    <t>Verificar el pago de impuestos requeridos para la Agencia</t>
  </si>
  <si>
    <t xml:space="preserve">El subdirector administrativo y financiero hace la solicitud de la generación del calendario tributario y la programación de pagos de  via correo electrónico </t>
  </si>
  <si>
    <t xml:space="preserve">La profesional de tesorería también debe conocer el calendario tributario como segundo filtro del tema </t>
  </si>
  <si>
    <t>Se cuenta con el correo electrónico solicitando la descarga de los calendarios y programación de pagos. De igual manera se cuenta con las presentaciones de las declaraciones realizadas en las fechas requeridas</t>
  </si>
  <si>
    <t>1. Realizar el monitoreo permanentemente del calendario por parte de los ususarios que participan en los procesos de liquidación, declaración y pago de Impuestos
2.Verificar el pago de impuestos oportuno</t>
  </si>
  <si>
    <t>1. Formulario de impuestos pagado de acuerdo con la fecha establecida en el calendario 
2. Correo con el aval de la verificación del pago por parte de la Revisoría Fiscal y firma del Director</t>
  </si>
  <si>
    <t>1. Jorge Aldana - Diana Moya
2. Jorge Aldana</t>
  </si>
  <si>
    <t>1. 17/05/2021
2. 17/05/2021</t>
  </si>
  <si>
    <t>1. 31/12/2021
2. 31/12/2021</t>
  </si>
  <si>
    <r>
      <rPr>
        <sz val="11"/>
        <rFont val="Calibri"/>
        <family val="2"/>
        <scheme val="minor"/>
      </rPr>
      <t>1. Formulario de impuestos pagado</t>
    </r>
    <r>
      <rPr>
        <sz val="11"/>
        <color theme="1"/>
        <rFont val="Calibri"/>
        <family val="2"/>
        <scheme val="minor"/>
      </rPr>
      <t xml:space="preserve">
2. Obligaciones tributarias presentadas con el aval de la RF y firma del Director</t>
    </r>
  </si>
  <si>
    <t>Se ha llevado a cabo el pago de impuestos de manera oportuna</t>
  </si>
  <si>
    <t xml:space="preserve">No pagar impuestos </t>
  </si>
  <si>
    <t xml:space="preserve">No pagar oportunamente la declaración de impuestos </t>
  </si>
  <si>
    <t>No contar con flujo de caja para el pago del impuesto</t>
  </si>
  <si>
    <t>Seguimiento al flujo de caja verificando que exista el valor correspondiente al pago de impuestos</t>
  </si>
  <si>
    <t>Subdirección Administrativa y Financiera - Profesional de Presupuesto, Tesorería y Contador</t>
  </si>
  <si>
    <t xml:space="preserve">Verificar que existan los recursos para la presentación y pago de impuestos oportunamente </t>
  </si>
  <si>
    <t xml:space="preserve">El contador debe informar el valor a pagar por los impuestos y la profesional de tesorería debe informar sobre el recaudo que se tiene para el pago de dichos impuestos al Profesional de presupuesto con el propósito de incluir la información en el seguimiento al flujo de caja </t>
  </si>
  <si>
    <t>Se debe pagar de los recursos de los funcionarios que intervienen en la presentación y pago de impuestos</t>
  </si>
  <si>
    <t>Archivo de excel con la información del seguimiento del flujo de caja
Reuniones en teams para tratar el tema con el Comité Directivo</t>
  </si>
  <si>
    <t>1. Elaborar y enviar mensualmente al profesional de tesorería y presupuesto la proyección del pago de impuestos de los próximos dos meses
2. Generar las alertas correspondientes en el seguimiento del flujo de caja sobre los recursos para el pago de impuestos</t>
  </si>
  <si>
    <t>1. Proyección mensual del pago de impuestos 
2. Alertas generadas</t>
  </si>
  <si>
    <t>1. Contador
2. Profesional de Presupuesto</t>
  </si>
  <si>
    <t>1. 20/05/2021
2. 20/05/2021</t>
  </si>
  <si>
    <t>1. 31/12/2021
2. 31/12/2021</t>
  </si>
  <si>
    <t>Documento con la proyección del pago de impuestos
Presentación con las alertas en el seguimiento de flujo de caja</t>
  </si>
  <si>
    <t>Se lleva a cabo el seguimiento de flujo de cada desde la subdirección administrativa y financiera con todo el equipo directivo en el cual se cuenta la necesidad de pago de impuestos</t>
  </si>
  <si>
    <t>No presentación de estados financieros</t>
  </si>
  <si>
    <t>No tener la información de los estados financieros para presentarla ante entes de control</t>
  </si>
  <si>
    <t>Rotación de contador en la Entidad</t>
  </si>
  <si>
    <t>* Perdida de la información contable
* Acciones disciplinarias para el representante legal de la Agencia</t>
  </si>
  <si>
    <t>Diligianciamiento completo del formato de entrega del cargo por parte del contador que se desvincula de la Entidad, incluyendo informacion anexa que se requiera</t>
  </si>
  <si>
    <t>Subdirección Administrativa y Financiera - Contador</t>
  </si>
  <si>
    <t>Verificar la entrega de información requerida para presentar los estados financieros</t>
  </si>
  <si>
    <t>La Subdirección Administrativa y Financiera a través de talento humano solicita al contador el formato de entrega del cargo incluyendo la información anexa requerida para la obtención del paz y salvo para su desvinculación</t>
  </si>
  <si>
    <t>Responder los requerimientos de los entes de control</t>
  </si>
  <si>
    <t>Se cuenta con el formato de entrega del cargo de los contadores que se han desvinculado</t>
  </si>
  <si>
    <t>1. Organizar la información contable en un espacio compartido con la Subdirección Administrativa y Financiera, verificando su permanente actualización</t>
  </si>
  <si>
    <t>1. Carpeta Compartida con la información para la preparación, depuración y presentación de Información contable actualizada</t>
  </si>
  <si>
    <t>1. Jorge Aldana</t>
  </si>
  <si>
    <t>1. Información Contable accesible para toda la Subdirección Adminsitrativa y Financiera</t>
  </si>
  <si>
    <t>La Subdirección Administrativa y Finnaciera cuenta con un drive en el que se encuentra la información de la gestión financiera</t>
  </si>
  <si>
    <t>No reflejar la realidad financiera de la Agencia</t>
  </si>
  <si>
    <t>La información contable no refleje la realidad financiera de la Entidad a traves de los estados financieros</t>
  </si>
  <si>
    <t>No conciliación de los saldos contables por no tener la información en tiempo y oportunidad</t>
  </si>
  <si>
    <t>Hallazgos de los entes de control.</t>
  </si>
  <si>
    <t xml:space="preserve">Se realizan conciliacion de información contable antes de los cierres mensuales </t>
  </si>
  <si>
    <t>mensual</t>
  </si>
  <si>
    <t xml:space="preserve">Asegurar un cierre contable con la razonabilidad requerida </t>
  </si>
  <si>
    <t>El contador realiza mensualmente una conciliacion de las cuentas del balance analizando los saldos y terceros exitentes</t>
  </si>
  <si>
    <t>Si hay alguna infomación sujeta a cambios o a observaciones, el contador realiza las validaciones correpondientes.</t>
  </si>
  <si>
    <t xml:space="preserve">Se cuenta con los reportes del SIIF-NACION como archivos de trabajo para la conciliacion de las cuentas </t>
  </si>
  <si>
    <r>
      <t>1.</t>
    </r>
    <r>
      <rPr>
        <sz val="11"/>
        <rFont val="Calibri"/>
        <family val="2"/>
        <scheme val="minor"/>
      </rPr>
      <t>Elaborar e implementar el procedimiento contable q</t>
    </r>
    <r>
      <rPr>
        <sz val="11"/>
        <color theme="1"/>
        <rFont val="Calibri"/>
        <family val="2"/>
        <scheme val="minor"/>
      </rPr>
      <t>ue refleje el ejercicio de conciliaciones mensuales de información de cada una de las partidas que componen los estados financieros.
2. Suministrar la información contable para los procesos de Auditoría periódica que desarrolla la Revisoría Fiscal.
3. Adelantar los planes de mejoramiento requeridos de acuerdo a los hallazgos encontrados en los procesos de Auditoría</t>
    </r>
  </si>
  <si>
    <t>1.  Procedimiento elaborado y aprobado
2. Conciliaciones mensuales de Información
2. Informes de Auditoría por parte de la RF
3. Avances de planes de Mejoramiento</t>
  </si>
  <si>
    <t xml:space="preserve"> Subdirección  - Jorge Aldana</t>
  </si>
  <si>
    <t>1. 26-05-2021
2.  17-05-2021
3. 17-05-2021
4. 17-05-2021</t>
  </si>
  <si>
    <t>1. 30-06-2021
2.  mensual
3. 31/12/2021
4. 31/12/2021</t>
  </si>
  <si>
    <t>1. Procedimiento elaborado y aprobado
2. Conciliaciones mensuales
3. Valor de los Hallazgos encontrados y Subsanados
4. Registros de implementación del plan de mejora</t>
  </si>
  <si>
    <t xml:space="preserve">Se ha suministrado la informaicón requerida por la revisoría fiscal de acuerdo con sus solicitudes.
En cuanto al procedimiento de contabilidad se hizo una propueta, sin embargo despues del análisi del documento se estableció la necesidad de elaborar un manual de contabilidad teniendo en cuenta la estructura de la información, es decir, un procedimiento no es el documento requerido para describir toda la información correspondiente al manejo contable de la entidad. </t>
  </si>
  <si>
    <t>Perdida o adulteración de la informaciòn documental</t>
  </si>
  <si>
    <t xml:space="preserve"> Perdida, sustracción, inclusión y/o adulteración de documentos en los expedientes dado que no se cuenta con un archivo central</t>
  </si>
  <si>
    <t xml:space="preserve">Insuficiente capacidad para el almacenamiento y custodia de los
expedientes que ingresan al inventario del archivo </t>
  </si>
  <si>
    <t>* Perdida de la memoria institucional
* Reprocesos de almacenamiento de expedientes en lugares diferentes
a los dispuestos para la custodia y perdida de control
* Exposición de los expedientes a cualquier usuario sin restricciones</t>
  </si>
  <si>
    <t>Diagnóstico de las necesidades relacionadas con gestión documental y archivo por parte del profesional de apoyo al tema</t>
  </si>
  <si>
    <t xml:space="preserve">Subdirección Administrativa y Financiera </t>
  </si>
  <si>
    <t>Validar las normas docuementales que la Agencia debe cumplir de acuerdo al Archivo General de la Nación</t>
  </si>
  <si>
    <t>A través del profesional de apoyo contratado para gestión documental se llevó a cabo el diagnóstico sobre el tema, generándose las necesidades para el mejoramiento de este</t>
  </si>
  <si>
    <t>Revisar con el líder del proceso alternativas de llevar a cabo la gestión necesaria para mejorar la gestión documental y administración de archivo en la Entidad</t>
  </si>
  <si>
    <t>Se cuenta con los informes de actividades del contratista de apoyo a gestión documental en los cuales se evidencia el diagnóstico realizado y las necesidades detectadas. Se debe continuar con la actualización e implementación del tema</t>
  </si>
  <si>
    <t>1. Verificar las necesidades identificadas en el diagnóstico del proceso de gestión documental
2. Actualizar el PINAR incluyendo un proyecto para la conformación de un archivo central
3. Presentar y aprobar el PINAR ante el Comité de Gestión y Desempeño para asignación presupuestal
4. Ejecutar el proyecto de coformación de un archivo central  de acuerdo con lo aprobado en el Comité</t>
  </si>
  <si>
    <t>1. Soportes de formulación del PINAR diligenciado en los que se incluye la verificación del diagnósitico del proceso de gestión documental
2. PINAR actualizado
3. Acta de Comité con la aprobación del PINAR
4. Registros de avance de la ejecución del proyecto de archivo central</t>
  </si>
  <si>
    <t>1. Profesional de Gestión Documental - Comité de Gestión y Desempeño</t>
  </si>
  <si>
    <t>1. 26-05-2021
2. 26-05-2021
3. 05-07-2021
4. 15-07-2021</t>
  </si>
  <si>
    <t>1. 22-06-2021
2.22-06-2021
3.15-07-2021
4. 25-12-2021</t>
  </si>
  <si>
    <t>1 y 2. PINAR actualizado
3. Acta de Comité
4. Registros de ejecución del proyecto de archivo central</t>
  </si>
  <si>
    <t xml:space="preserve">Se actualizó el PINAR incluyendo el documento Anexo Soporte de fomulación del PINAR en el cual se encuentra la verificación del diagnóstico realizado en el proceso de gestión documental.
Así mismo, se presentó el PINAR en el Comité de Gestión y Desempeño, en el que fue aprobado y publicado en la página web e intranet de la entidad. </t>
  </si>
  <si>
    <t>Incumplimiento de los programas establecidos en el plan estretegico de Talento Humano</t>
  </si>
  <si>
    <t>No desarrollo de actividades de bienestar,capacitación e incentivos, conforme a las necesidades identificadas</t>
  </si>
  <si>
    <t>Ausencia de recursos para la implementación del plan estratégico de talento humano</t>
  </si>
  <si>
    <t>Talento humano de la Agencia sin mejoramiento de las competencias y sin acciones que permitan mejorar su calidad de vida y en el trabajo a través de actividades de bienestar e incentivos</t>
  </si>
  <si>
    <t>Elaboración y aprobación del plan de talento humano por parte de la Dirección</t>
  </si>
  <si>
    <t>Subdireccion Administrativa y  Financeiera -Lider de Taelento Humano</t>
  </si>
  <si>
    <t>Verificar que se encuentre un plan que determine las actividades o programas prioritarios al inicio de cada año para asegurar la asignación de recursos suficientes para el desarrollo de los mismos</t>
  </si>
  <si>
    <t>Se elaboró y aprobó el plan de talento humano por parte del Comité de Gestión y Desempeño Institucional y se realiza seguimiento a los cronogramas de los programas</t>
  </si>
  <si>
    <t>Reprogramar las actividades  para el siguiente  periodo</t>
  </si>
  <si>
    <t>Se cuenta con seguimiento del  Cronograma de capacitación, bienestar e incentivos realizado por la profesional de talento humano, así como con los registros de la realziación de las capacitaciones.</t>
  </si>
  <si>
    <t>1. Evaluar la percepción de efectividad del plan de capacitación, bienestar e incentivos en el marco del Plan Estratégico de Talento Humano</t>
  </si>
  <si>
    <t>1. Resultados de encuesta de percepción aplicada a los colaboradores de la Entidad
2. Informe de cumplimiento y efectividad del Plan Estratégico de Talento Humano</t>
  </si>
  <si>
    <t>1. 1-09-2021
2. 1-12-2021</t>
  </si>
  <si>
    <t>1. 30-09-2021
2. 15-12-2021</t>
  </si>
  <si>
    <t>1. Resultados de encuesta 
2. Informe</t>
  </si>
  <si>
    <t>Actividad programada para el mes de septiembre</t>
  </si>
  <si>
    <t>Generar información inadecuada</t>
  </si>
  <si>
    <t xml:space="preserve">Generar información desarticulada a la gestión institucional </t>
  </si>
  <si>
    <t>Falta de lineamientos para la gestión de la comunicación en la Agencia</t>
  </si>
  <si>
    <t>Generar mal interpretaciones de la información publicada en los grupos de valor o interés</t>
  </si>
  <si>
    <t>Elaboración y aprobación de lineamientos para la gestión de comunicaciones en la Entidad</t>
  </si>
  <si>
    <t xml:space="preserve">Controlar la publicación de información articulada a la gestión institucional </t>
  </si>
  <si>
    <t>Se elaboran las herramientas de gestión que permitan generar lineamientos para la gestión de comunicaciones en la Agencia y se pasan a aprobación por la Dirección</t>
  </si>
  <si>
    <t>Se elimina la información desarticulada que se haya publicado</t>
  </si>
  <si>
    <t>Se cuenta con la elaboración y aprobación de las siguientes herramientas de gestión:
1. Política de Comunicación Estratégica
2. Carta Descriptiva del Proceso de Comunicación Estratégica
3. Plan Estratégico de Comunicaciones
4. Plan de Acción anual de comunicaciones
5. Esquema de publicación de información</t>
  </si>
  <si>
    <t xml:space="preserve">1. Elaboración y aprobación del plan de acción de comunicaciones 2021 que permita hacer operativos los lineamientos estratégicos
2. Actualización y aprobacióin de los lineamientos estratégicos de comunicaciones
3. Divulgación de los lineamientos estratégicos de comunicaciones (Política de Comunicaciones, Plan Estratégico de Comunicaciones) a grupos de valor e interes internos y externos
4. Elaboración y aprobación del procedimiento para la gestión de la información a publicar en medios de comunicación: </t>
  </si>
  <si>
    <t>1. 30-03-2021
2. 1-04-2021
3. 16-06-2021
4. 1-04-2021</t>
  </si>
  <si>
    <t>1. 15-04-2021
2. 15-06-2021
3. 15-12-2021
4. 15-06-2021</t>
  </si>
  <si>
    <t>Plan aprobado
Lineamientos actualizados
Divulgación de lineamientos
Procedimiento aprobado</t>
  </si>
  <si>
    <t>Se elaboró el plan de acción 2021 el cual debe ser revsiado con el Director, de igual manera se  actualizó la política de comunicación estratégica quedando en versión 2 y en la cual se encuentran los lineamientos para el tema. Esta fue aprobada por el Comité de Gestión y Desempeño en el mes de abril. 
Por otra parte, se publicó esta información en la intranet de la Agencia, sin embargo está pendiente llevar a cabo actividades que permitan fortalecer la divulgación interna y externamente de estos lineamientos
En cuanto al procedimiento de gestión de información a publicar está pendiente</t>
  </si>
  <si>
    <t>Incumplimiento de metas institucionales</t>
  </si>
  <si>
    <t>Incumplimiento de metas asociadas al Plan Estratégico Institucional</t>
  </si>
  <si>
    <t>Riesgo_Estratégico</t>
  </si>
  <si>
    <t xml:space="preserve">Falta de seguimiento a la gestión insitucional </t>
  </si>
  <si>
    <t>Perdida de imagen institucional ante los diferentes grupos de valor e interés</t>
  </si>
  <si>
    <t>Realizar seguuimiento al cumplimiento de metas estratégicas y al plan de acción institucional</t>
  </si>
  <si>
    <t>Dirección - Profesional de Planeación</t>
  </si>
  <si>
    <t>Verificar el cumplimiento de metas estratégicas y del plan de acción institucional</t>
  </si>
  <si>
    <t>Se realiza seguimiento trimestral al cumplimiento de metas estratégicas el cual es reportado a MinTIC ya que estas se encuentran asociadas al Plan Estratégico Institucional y al Plan Estratégico Sectorial. De igual manera se hace seguimiento al cumplimiento del Plan de Acción Institucional desde el Comité de Gestión y Desempeño. Igualmente se reporta a MinTIC a través de ASPA.</t>
  </si>
  <si>
    <t>Revisar con la Dirección la necesidad de generar controles frente al cumplimiento de las metas y plan de acción institucional</t>
  </si>
  <si>
    <t>Se cuenta con los reportes del avance de metas en el marco del Plan Estratégico Sectorial - PES, realizado de manera trimestral a MinTIC, así como con los reportes del plan de acción en el ASPA de MinTIC y las Actas de Comité de Gestión y Desempeño Institucional</t>
  </si>
  <si>
    <t>1.  Hacer seguimiento al cumplimiento de las metas estratégicas institucionales como método de control desde el Comité de Gestión y Desempeño 
2. Hacer seguimiento constante a la gestión institucional</t>
  </si>
  <si>
    <t>1. Actas de Comité de Gestión y Desemepño en las que se controle el cumplimiento de las metas estratégicas
2. Actas, presentaciones o grabaciones de Comité Directivo en el cual se hace seguimiento a la gestión institucional</t>
  </si>
  <si>
    <t>1. Profesional de planeación (Johanna Laverde)
Comité de Gestión y Desempeño
2. Asistente de Dirección (Saudi Muñoz)
Comité Directivo</t>
  </si>
  <si>
    <t>1. Actas de Comité
2. Actas de Comité Directivo</t>
  </si>
  <si>
    <t>En el marco del Comité de Gestión y Desempeño Institucional se hace el seguimiento al cumplimiento del Plan Estratégico a través del avance en los indicadores estratégicos. De igual manera se hace seguimiento al cumplimiento de los diferentes planes institucionales</t>
  </si>
  <si>
    <t xml:space="preserve">No entregar los productos de CTI aplicada </t>
  </si>
  <si>
    <t xml:space="preserve">No entregar los productos de CTI aplicada en los tiempos y con las condiciones establecidas en los convenios o contratos </t>
  </si>
  <si>
    <t xml:space="preserve">Falla en la ejecución de las etapas o subprocesos del proceso Gestión de Proyectos de CTI aplicada </t>
  </si>
  <si>
    <t xml:space="preserve">Incumplimiento de convenios o contratos firmados con entidades </t>
  </si>
  <si>
    <t>Seguimiento al Plan de gestión de riesgos de cada proyecto junto con el cliente</t>
  </si>
  <si>
    <t>Gerente de proyecto</t>
  </si>
  <si>
    <t>Validar que no se presenten fallas o hacer oportunamente la corrección en la ejecución de las etapas o subprocesos del Proceso Gestión de Proyectos de CTI aplicada</t>
  </si>
  <si>
    <t>A través de las reuniones de seguimiento con las entidades en las cuales se lleva a cabo la verificación del estado de los riesgos del proyecto para evitar su materialización. De igual manera, al interior de cada proyecto se llevan a cabo reuniones de seguimiento con el equipo para revisar y corregir desviaciones</t>
  </si>
  <si>
    <t>Revisar entre el Subdirector y el Gerente del proyecto las oportunidades de mejora para llevar a cabo el seguimiento correspondiente</t>
  </si>
  <si>
    <t>* Actas de reuniones de seguimiento de cada proyecto en las que se encuentra la verificación del estado de los riesgos
* Matrices de riesgos por proyecto</t>
  </si>
  <si>
    <t xml:space="preserve">1. Verificar la identificación de todos los tipos de riesgos (técnicos, administrativos, financieros, talento humano, etc) en cada proyecto
2. Verificar la implementación de controles y planes de tratamiento de los riesgos de cada proyecto </t>
  </si>
  <si>
    <t>1. Mapas de riesgos de los proyectos con la identificación de todos los tipos de riesgos
2. Registros de la implementación de controles y planes de tratamiento</t>
  </si>
  <si>
    <t>1. Luis Alberto Clavijo
2. Jose Eber Bonilla
3. Gerentes del proyecto
4. Johanna Laverde
5. Andres Lozano</t>
  </si>
  <si>
    <t>1. 1-06-2021
2. 16-07-2021
3. 17-08-2021</t>
  </si>
  <si>
    <t>1. 15-06-2021
2. 16-08-2021
3. 17-10-2021</t>
  </si>
  <si>
    <t>Mapa de riesgos con riesgos, controles y planes de tratamiento
Registros de implementación de controles y planes de tratamiento</t>
  </si>
  <si>
    <t>Se llevó a cabo la presentación de la nueva metodología del DAFP para la gestión de riesgos a todos los líderes de proceso de la entidad. En este marco se revisó la necesidad de actualizar los mapas de riesgos de la Agencia para los riesgos de gestión y de seguridad de la información, dado los ajustes en dicha metodología, lo cual está en ejecución actualmente.</t>
  </si>
  <si>
    <t>No realizar evaluación desde el rol de control interno</t>
  </si>
  <si>
    <t>No adelantar ejercicios de evaluación que permitan fortalecer la política de control interno en el marco de MIPG</t>
  </si>
  <si>
    <t>Ausencia de metodología para el desarrollo de ejercicios de evaluación y seguimiento asociados a la política de control interno en el marco de MIPG</t>
  </si>
  <si>
    <t>Incumplimiento parcial de la Política de Control Interno de MIPG</t>
  </si>
  <si>
    <t xml:space="preserve">Elaboración y aprobación de herramientas de gestión que permiten el desarrollo de ejercicios de evaluación y seguimiento asociados a la política de control interno en el marco de MIPG </t>
  </si>
  <si>
    <t>Profesional de control interno</t>
  </si>
  <si>
    <t>Verificar el cumplimiento de la aplicación de las herramientas de gestion que permitan hacer el seguimiento y evaluación requeridos</t>
  </si>
  <si>
    <t>Se elaboran y aprueban por parte de la Dirección las herramientas de gestión correspondientes a este proceso</t>
  </si>
  <si>
    <t>Realizar los ajustes a las herramientas de gestión y presentar nuevamente a la Dirección para aprobación</t>
  </si>
  <si>
    <t xml:space="preserve">Se cuenta con herramientas de gestión como:
1. Carta Descriptiva del Proceso Seguimiento, medición, evaluación y control
2. Guía para la realización de auditorías internas
3. Guía para la administración de riesgos
4. Procedimiento de auditoría interna
5. Formatos asociados al seguimiento, medición, evaluación y control </t>
  </si>
  <si>
    <t xml:space="preserve">1. Hacer un análisis de la necesidad de creación del cargo en planta de control interno que asegure la implementación de las herramientas de gestión creadas para el proceso
2. Presentación ante Comité Directivo el resultado del análisis de creación del cargo de contorl interno
3. Definir las acciones que permitan dar continuidad a la gestión de control interno en la entidad </t>
  </si>
  <si>
    <t>1. Documento resultado del análisis
2. Presentación realizada ante el Comité Directivo
3. Acta de Comité Directivo con acciones definidas para la continuidad de la gestión de control interno</t>
  </si>
  <si>
    <t xml:space="preserve">1. Profesional de control interno, Profesional de Jurídica y Profesional de Talento Humano
2. Profesional de Control Interno
3. Asistente de Dirección  </t>
  </si>
  <si>
    <t>1. 19/05/2021
2. 31/05/2021
3. 7/06/2021</t>
  </si>
  <si>
    <t>1. 31/05/2021
2. 7/06/2021
3. 15/06/2021</t>
  </si>
  <si>
    <t>1. Documento de análisis
2. Presentación a Comité Directivo
3. Acta de Comité Directivo</t>
  </si>
  <si>
    <t>Incumplimiento de la implementación del SGSI</t>
  </si>
  <si>
    <t>Incumplimiento en la implementación del Sistema de Seguridad de la Información para la Entidad</t>
  </si>
  <si>
    <t>Falta de un plan de trabajo para la implementación del Sistema de Seguridad de la información aprobado por la alta dirección</t>
  </si>
  <si>
    <t>* Incumplimiento normativo 
* No obtener la certificación del Sistema de Seguridad de la información
* Falta de fortalecimiento de seguridad de la información en los activos y procesos críticos de la Entidad</t>
  </si>
  <si>
    <t>Elaboración y aprobación del Plan para la implementación del Sistema de Seguridad y Privacidad de la información</t>
  </si>
  <si>
    <t>Líder de seguridad de la información</t>
  </si>
  <si>
    <t>Verificar que se implementen los requisitos del Sistema de Seguridad de la información en la entidad</t>
  </si>
  <si>
    <t>Se elabora y aprueba por parte de la alta dirección el plan para la implementación del Sistema de Seguridad de la información y se realizan seguimientos trimestrales al cumplimiento de este</t>
  </si>
  <si>
    <t>Revisar con la alta dirección la necesidad de asignación de recursos para la implementación del Plan y actualizarlo de ser necesario</t>
  </si>
  <si>
    <t>Se cuenta con el Plan para la implementación del Sistema de Seguridad y Privacidad de la información aprobado por parte del Comité de Gestión y Desempeño. Así mismo se cuenta con los registros de la contratación del talento humano y herramientas tecnológicas y de seguridad para la implementación del sistema</t>
  </si>
  <si>
    <t>1. Realizar seguimiento a la implementación del plan del SGSI</t>
  </si>
  <si>
    <t>Resultados del seguimiento trimestral a la implementación del SGSI</t>
  </si>
  <si>
    <t>Andrea Parra
Jorge Camargo</t>
  </si>
  <si>
    <t>Nivel de implementación del SGSI</t>
  </si>
  <si>
    <t>Se hace seguimiento en el marco del Comité de Gestión y Desempeño, encontrándose un avance del 58% al cierre del segundo trimestre del año</t>
  </si>
  <si>
    <t>No lograr coordinar a los actores vinculados a la prestación de SCD</t>
  </si>
  <si>
    <t>No lograr llevar a cabo la coordinación de los actores  vinculados a la prestación de los servicios ciudadanos digitales</t>
  </si>
  <si>
    <t>No contar con lineamientos, directrices o herramientas de gestión que guíen la coordinación a realizar con los diferentes actores para la prestación de los SCD</t>
  </si>
  <si>
    <t>Inclumplimiento del rol de articulador de los SCD por parte de la Agencia</t>
  </si>
  <si>
    <t>Elaboración y aprobación de lineamientos, directrices y herramientas de gestión para la vinculación de los diferentes actores para la prestación de los SCD</t>
  </si>
  <si>
    <t>Validar que existan los lineamientos, directrices y herramientas de gestión que permitan ejercer la coordinación de los diferentes actores para la prestación de los SCD</t>
  </si>
  <si>
    <t>Se realiza la revisión de los documentos generados como lineamientos asociados a la vinculación y coordinación de los actores para la prestación de los SCD por parte de MinTIC.  Así mismo se elaboran herramientas de gestión para la vinculación y coordinación de los actores desde la Agencia</t>
  </si>
  <si>
    <t>Revisión con MinTIC para llevar a cabo lo requerido para la elaboración y aprobación de lineamientos para la coordinación de los SCD
De igual manera revisar con la líder del proceso la aprobación de las herramientas de gestión asociadas al tema</t>
  </si>
  <si>
    <t>Se cuenta con los documentos generados como lineamientos para la coordinación de los actores para la prestación de los servicios ciudadanos digitales desde MinTIC: 
1. Decreto 620 de 2020 Por el cual se establecen los lineamientos generales en el uso y operación de los servicios ciudadanos digitales 
2. Resolución 002160 de 2020 para orientar a las entidades públicas en la implementación de los Servicios Ciudadanos Digitales.
3. Guía de lineamientos de los Servicios Ciudadanos Digitales 
4. Guía para vinculación y uso de los Servicios Ciudadanos Digitales.
Así mismo se cuenta con herramientas de gestión desde la AND como:
1. Formato Protocolo técnico de intercambio de información
2. Formato Acuerdo de entendimiento suscrito entre las entidades y la AND</t>
  </si>
  <si>
    <t xml:space="preserve">Validar la aprobación e implementación de lineamientos, directrices y herramientas utilizadas para la operación de los servicios ciudadanos digitales.
</t>
  </si>
  <si>
    <t xml:space="preserve">Registros de aprobación e implementación de recursos para los servicios ciudadanos digitales.
</t>
  </si>
  <si>
    <t>Tener restricciones para actualizar X-Road</t>
  </si>
  <si>
    <t>Restricciones en la actualización de nuevas versiones de la plataforma de interoperabilidad</t>
  </si>
  <si>
    <t xml:space="preserve">La adaptación de X-Road a nivel de código para Colombia </t>
  </si>
  <si>
    <t>Demoras o no actualización en la actualización de nuevas versiones de x-road</t>
  </si>
  <si>
    <t>Actualizar las instalaciones de x-road en las entidades</t>
  </si>
  <si>
    <t>Subdirección de SCD
Líder de Gestión de TI</t>
  </si>
  <si>
    <t>Verificar con las entidades que se mantenga la operación de la plataforma de interoperabilidad con sus últimas versiones</t>
  </si>
  <si>
    <t>En el momento en que se genera la decisión de evolucionar a una siguiente versión de x-road se hacen los ajustes desde desarrollo a la plataforma</t>
  </si>
  <si>
    <t>Mantener la versión actual de x-road hasta tener la mejor alternativa de evolución</t>
  </si>
  <si>
    <t xml:space="preserve">Versión del código fuente con los cambios 
Ejecutables o instaladores de los componentes de x-road </t>
  </si>
  <si>
    <t xml:space="preserve">Validar certificación de versiones estables de X-ROAD para su puesta en producción.
</t>
  </si>
  <si>
    <t>Versiones certificadas del software</t>
  </si>
  <si>
    <t>Versiones certificadas/versiones realizadas</t>
  </si>
  <si>
    <t>Modificar manualmente las nuevas versiones que se adopten</t>
  </si>
  <si>
    <t>Omitir la declaración del conflicto de interes por un favorecimiento personal o de un tercero</t>
  </si>
  <si>
    <t>No manifestar el conflicto de interés en tanto involucre un interés particular, directo o conocimiento previo</t>
  </si>
  <si>
    <t>Falta de controles sobre la gestión de conflictos de interes</t>
  </si>
  <si>
    <t>Desvío o inclumplimiento de la misión institucional</t>
  </si>
  <si>
    <t xml:space="preserve">Implementar el plan de acción que permita orientar y controlar la gestión de conflictos de interés en la Agencia de acuerdo con el ciclo PHVA </t>
  </si>
  <si>
    <t>Profesional de Talento Humano/Profesional asignado de Subdirección Jurídica</t>
  </si>
  <si>
    <t>Verificar la implementación de acciones de prevención frente a la gestión de conflictos de interés</t>
  </si>
  <si>
    <t>Se elaboró el plan de acción al cual se le hará seguimiento mensual para su implementación</t>
  </si>
  <si>
    <t>Elaborar un plan de mejoramiento que permita evaluar los resultados obtenidos y proponer las acciones que promuevan el cumplimiento del plan</t>
  </si>
  <si>
    <t>Plan de acción para la gestión de conflictos de interes
Documentos aprobados de gestión de conflictos de interés (guía, formatos, etc)
Informe de seguimiento de implementación del plan de acción</t>
  </si>
  <si>
    <t>1. Socializar o realizar transferencia de conocimiento de la estrategia de gestión de conflictos a todos los colaboradores de la AND
2. Realizar el seguimiento al cumplimiento de la ejecución del plan de gestión de conflictos de interés</t>
  </si>
  <si>
    <t>1. Registros de asistencia, presentación y cronograma de seguimiento y cobertura a la sensiblización o transferencia de conocimiento
2. Informe de cumplimiento de la ejecución del plan de gestión de conflictos de interés</t>
  </si>
  <si>
    <t>1. Eliana Trujillo
2. Eliana Trujillo, Alejandra Espinosa y Anyela Mendez</t>
  </si>
  <si>
    <t>1. 1/04/2021
2. 01-05-2021</t>
  </si>
  <si>
    <t>1. 15/12/2021
2. 15-12-2021</t>
  </si>
  <si>
    <t>1. Registros de sensibilización o transferencia de conocimiento de acuerdo con el plan de capacitación de la Agencia
2. Informe de seguimiento mensual sobre la ejecución del plan de gestión de conflictos de interés</t>
  </si>
  <si>
    <t>Se ha llevado a cabo sesiones de capacitación asociadas a la estrategia de gestión de conflictos de interés, de igual manera se ha trabajado desde el Comité de Gesitón y Desempeño y desde Talento Humano en la Subdirección Administrativa y Financiera se hace el seguimiento a la ejecución de dicha estrategia</t>
  </si>
  <si>
    <t>Falta de socialización del procedimiento y los canales para manifestar los casos de conflictos de interes</t>
  </si>
  <si>
    <t xml:space="preserve">Omisión de la manifesetación del conflictos de interés </t>
  </si>
  <si>
    <t>Incluir en el Plan Institucional de Capacitación de la Agencia temas asociados a la gestión de conflictos de interés</t>
  </si>
  <si>
    <t xml:space="preserve">Profesional de Talento Humano </t>
  </si>
  <si>
    <t xml:space="preserve">Mensual </t>
  </si>
  <si>
    <t>Se incluyó las capacitaciones asociadas a la gestión de conflictos de interés en el PIC</t>
  </si>
  <si>
    <t>Registros de asistencia a las capacitaciones en teams
Presentación de la capacitación
Seguimiento de ejecución de capacitaciones y cobertura</t>
  </si>
  <si>
    <t>1. Seguimiento al cumplimiento del plan de capacitación en lo relacionado con gestión de conflicto de interes</t>
  </si>
  <si>
    <t>1. Registros del seguimiento al cumplimiento del plan de capacitación</t>
  </si>
  <si>
    <t>1. Eliana Trujillo</t>
  </si>
  <si>
    <t>1. 01-05-2021</t>
  </si>
  <si>
    <t>1. 15-05-2021</t>
  </si>
  <si>
    <t xml:space="preserve">Informe mensual de seguimiento al cumplimiento del plan de capacitación </t>
  </si>
  <si>
    <t>La Subdirección Administrativa y Financiera desde Talento Humano hace el seguimiento a todo el plan de capacitación de la Entidad, en el cual se encuentra el tema asociado a la gestión de conflictos de interés</t>
  </si>
  <si>
    <t>.</t>
  </si>
  <si>
    <t xml:space="preserve">Formato para determinar el Impacto de Riesgos de Corrupción </t>
  </si>
  <si>
    <t>NOMBRE DEL RIESGO DE CORRUPCION</t>
  </si>
  <si>
    <t>Afectación sobre la plataforma tecnológica en beneficio propio, de un tercero,  a  cambio de una retribución económica y/o beneficio particular.</t>
  </si>
  <si>
    <t xml:space="preserve">Si el riesgo de corrupción se materializa podría: </t>
  </si>
  <si>
    <t xml:space="preserve">Respuesta </t>
  </si>
  <si>
    <t>(SI/NO)</t>
  </si>
  <si>
    <t xml:space="preserve">1 ¿Afectar al grupo de funcionarios del proceso? </t>
  </si>
  <si>
    <t>SI</t>
  </si>
  <si>
    <t xml:space="preserve">2 ¿Afectar el cumplimiento de metas y objetivos de la dependencia? </t>
  </si>
  <si>
    <t>no</t>
  </si>
  <si>
    <t xml:space="preserve">3 ¿Afectar el cumplimiento de misión de la Entidad? </t>
  </si>
  <si>
    <t>4 ¿Afectar el cumplimiento de la misión del sector al que pertenece la Entidad?</t>
  </si>
  <si>
    <t>5 ¿Generar pérdida de confianza de la Entidad, afectando su reputación?</t>
  </si>
  <si>
    <t xml:space="preserve">6 ¿Generar pérdida de recursos económicos? </t>
  </si>
  <si>
    <t xml:space="preserve">7 ¿Afectar la generación de los productos o la prestación de servicios? </t>
  </si>
  <si>
    <t xml:space="preserve">8 ¿Dar lugar al detrimento de calidad de vida de la comunidad por la pérdida del bien o servicios o los recursos públicos? </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</si>
  <si>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</si>
  <si>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</si>
  <si>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</si>
  <si>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</si>
  <si>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</si>
  <si>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 xml:space="preserve">14 ¿Dar lugar a procesos Penales? </t>
  </si>
  <si>
    <t xml:space="preserve">15 ¿Generar pérdida de credibilidad del sector? </t>
  </si>
  <si>
    <t xml:space="preserve">16 ¿Ocasionar lesiones físicas o pérdida de vidas humanas? </t>
  </si>
  <si>
    <t>si</t>
  </si>
  <si>
    <t xml:space="preserve">17 ¿Afectar la imagen regional? </t>
  </si>
  <si>
    <t xml:space="preserve">18 ¿Afectar la imagen nacional? </t>
  </si>
  <si>
    <t>19. ¿Generar daño ambiental?</t>
  </si>
  <si>
    <t>Total preguntas afirmativas:</t>
  </si>
  <si>
    <t>Total preguntas negativas:</t>
  </si>
  <si>
    <t>Resultado de Impacto</t>
  </si>
  <si>
    <t xml:space="preserve">Rango de repuesta para calcular el Impacto según guía del DAFP </t>
  </si>
  <si>
    <r>
      <t xml:space="preserve">Responder afirmativamente de UNO a CINCO pregunta(s) genera un impacto </t>
    </r>
    <r>
      <rPr>
        <b/>
        <sz val="11"/>
        <color indexed="8"/>
        <rFont val="Calibri"/>
        <family val="2"/>
      </rPr>
      <t>Moderado.</t>
    </r>
  </si>
  <si>
    <r>
      <t>Responder afirmativamente de SEIS a ONCE preguntas genera un impacto</t>
    </r>
    <r>
      <rPr>
        <b/>
        <sz val="11"/>
        <color indexed="8"/>
        <rFont val="Calibri"/>
        <family val="2"/>
      </rPr>
      <t xml:space="preserve"> Mayor.</t>
    </r>
  </si>
  <si>
    <r>
      <t xml:space="preserve">Responder afirmativamente de DOCE a DIECINUEVE preguntas genera un impacto </t>
    </r>
    <r>
      <rPr>
        <b/>
        <sz val="11"/>
        <color indexed="8"/>
        <rFont val="Calibri"/>
        <family val="2"/>
      </rPr>
      <t>Catastrófico.</t>
    </r>
  </si>
  <si>
    <r>
      <rPr>
        <b/>
        <sz val="11"/>
        <color theme="1"/>
        <rFont val="Calibri"/>
        <family val="2"/>
        <scheme val="minor"/>
      </rPr>
      <t xml:space="preserve">MODERADO </t>
    </r>
    <r>
      <rPr>
        <sz val="11"/>
        <color theme="1"/>
        <rFont val="Calibri"/>
        <family val="2"/>
        <scheme val="minor"/>
      </rPr>
      <t>Genera medianas consecuencias sobre la entidad</t>
    </r>
  </si>
  <si>
    <r>
      <rPr>
        <b/>
        <sz val="11"/>
        <color theme="1"/>
        <rFont val="Calibri"/>
        <family val="2"/>
        <scheme val="minor"/>
      </rPr>
      <t>MAYOR</t>
    </r>
    <r>
      <rPr>
        <sz val="11"/>
        <color theme="1"/>
        <rFont val="Calibri"/>
        <family val="2"/>
        <scheme val="minor"/>
      </rPr>
      <t xml:space="preserve"> Genera altas consecuencias sobre la entidad.</t>
    </r>
  </si>
  <si>
    <r>
      <rPr>
        <b/>
        <sz val="11"/>
        <color theme="1"/>
        <rFont val="Calibri"/>
        <family val="2"/>
        <scheme val="minor"/>
      </rPr>
      <t xml:space="preserve">CATASTRÓFICO </t>
    </r>
    <r>
      <rPr>
        <sz val="11"/>
        <color theme="1"/>
        <rFont val="Calibri"/>
        <family val="2"/>
        <scheme val="minor"/>
      </rPr>
      <t xml:space="preserve">  Genera consecuencias desastrosas para la entidad</t>
    </r>
  </si>
  <si>
    <t>Contexto_Externo</t>
  </si>
  <si>
    <t>Contexto_Interno</t>
  </si>
  <si>
    <t>Contexto_Proceso</t>
  </si>
  <si>
    <t>TIPOLOGÍA</t>
  </si>
  <si>
    <t>TIPO_CONTROL</t>
  </si>
  <si>
    <t>APLICACIÓN</t>
  </si>
  <si>
    <t xml:space="preserve">EJECUCIÓN </t>
  </si>
  <si>
    <t>Análisis y evaluación de los controles para la mitigación de los riesgos</t>
  </si>
  <si>
    <t>Posibles desplazamientos de la probabilidad y del impacto de los riesgos.</t>
  </si>
  <si>
    <t>Políticos</t>
  </si>
  <si>
    <t>Financieros</t>
  </si>
  <si>
    <t>Diseño del proceso</t>
  </si>
  <si>
    <t>5. Casi seguro</t>
  </si>
  <si>
    <t>PESO DEL DISEÑO DE CADA CONTROL</t>
  </si>
  <si>
    <t>PESO DE LA EJECUCIÓN  DE CADA CONTROL</t>
  </si>
  <si>
    <t>Concatenar</t>
  </si>
  <si>
    <t>SOLIDEZ INDIVIDUAL DE CADA CONTROL 
FUERTE:100
MODERADO:50
DÉBIL:0</t>
  </si>
  <si>
    <t>DEBE ESTABLECER ACCIONES PARA FORTALECER EL CONTROL
SÍ / NO</t>
  </si>
  <si>
    <t>SOLIDEZ DEL CONJUNTO DE LOS CONTROLES</t>
  </si>
  <si>
    <t>CONTROLES AYUDAN A DISMINUIR LA PROBABILIDAD</t>
  </si>
  <si>
    <t>CONTROLES AYUDAN A DISMINUIR impacto</t>
  </si>
  <si>
    <t>ACCIONES FRENTE AL RIESGO</t>
  </si>
  <si>
    <t>CID</t>
  </si>
  <si>
    <t>Activos de Información</t>
  </si>
  <si>
    <t>PROCESO</t>
  </si>
  <si>
    <t>Económicos y financieros</t>
  </si>
  <si>
    <t>Personal</t>
  </si>
  <si>
    <t>Interacciones con otros procesos</t>
  </si>
  <si>
    <t>Riesgo_Gerencial</t>
  </si>
  <si>
    <t>ENTIDAD</t>
  </si>
  <si>
    <t>No Disminuye</t>
  </si>
  <si>
    <t>Indirectamente</t>
  </si>
  <si>
    <t>Confidencialidad</t>
  </si>
  <si>
    <t>Actas</t>
  </si>
  <si>
    <t>Sociales y culturales</t>
  </si>
  <si>
    <t>Procesos</t>
  </si>
  <si>
    <t>Transversalidad</t>
  </si>
  <si>
    <t>Integridad</t>
  </si>
  <si>
    <t>Informes</t>
  </si>
  <si>
    <t xml:space="preserve">Tecnológicos </t>
  </si>
  <si>
    <t>Tecnología</t>
  </si>
  <si>
    <t>Procedimientos asociados</t>
  </si>
  <si>
    <t>Riesgo_Financiero</t>
  </si>
  <si>
    <t>BAJA PROBABILIDAD</t>
  </si>
  <si>
    <t>BAJA IMPACTO</t>
  </si>
  <si>
    <t>EVITAR EL RIESGO</t>
  </si>
  <si>
    <t>Disponibilidad</t>
  </si>
  <si>
    <t xml:space="preserve">Servdores </t>
  </si>
  <si>
    <t xml:space="preserve">Ambientales </t>
  </si>
  <si>
    <t>Estratégicos</t>
  </si>
  <si>
    <t>Responsables del proceso</t>
  </si>
  <si>
    <t>Riesgo_de_Tecnologico</t>
  </si>
  <si>
    <t>FUERTEdirectamente</t>
  </si>
  <si>
    <t>COMPARTIR EL RIESGO</t>
  </si>
  <si>
    <t>Confidencialidad e Integridad</t>
  </si>
  <si>
    <t xml:space="preserve">Actos Administrativos </t>
  </si>
  <si>
    <t>Legales y reglamentarios</t>
  </si>
  <si>
    <t>Comunicación interna</t>
  </si>
  <si>
    <t>Comunicación entre los procesos</t>
  </si>
  <si>
    <t>MODERADOdirectamente</t>
  </si>
  <si>
    <t>FUERTEindirectamente</t>
  </si>
  <si>
    <t>Confidencialidad y Disponibilidad</t>
  </si>
  <si>
    <t>Activos de seguridad digital del proceso</t>
  </si>
  <si>
    <t>Riesgo_de_Imagen_o_Reputacional</t>
  </si>
  <si>
    <t>Integridad y Disponibilidad</t>
  </si>
  <si>
    <t>Confidencialidad, Integridad y Disponibilidad</t>
  </si>
  <si>
    <t>CORRUPCIÓN</t>
  </si>
  <si>
    <t>Riesgo_Seguridad_Digital</t>
  </si>
  <si>
    <t>NO</t>
  </si>
  <si>
    <t xml:space="preserve">Tipo de Proceso </t>
  </si>
  <si>
    <t>Estratégico</t>
  </si>
  <si>
    <t>Misional</t>
  </si>
  <si>
    <t xml:space="preserve">Apoyo </t>
  </si>
  <si>
    <t>INSIGNIFICANTE</t>
  </si>
  <si>
    <t>MENOR</t>
  </si>
  <si>
    <t xml:space="preserve">MODERADO </t>
  </si>
  <si>
    <t>MAYOR</t>
  </si>
  <si>
    <t>CATASTRÓFICO</t>
  </si>
  <si>
    <t>Extrema</t>
  </si>
  <si>
    <t>Raro</t>
  </si>
  <si>
    <t>(1) ZONA DE RIESGO BAJA
Asumir el riesgo</t>
  </si>
  <si>
    <t>(2) ZONA DE RIESGO BAJA
Asumir el riesgo</t>
  </si>
  <si>
    <t>(3) ZONA DE RIESGO MODERADA
Asumir o Reducir el Riesgo</t>
  </si>
  <si>
    <t>(4) ZONA DE RIESGO ALTA
Reducir, Evitar, Compartir o Transferir el Riesgo</t>
  </si>
  <si>
    <t>(5) ZONA DE RIESGO ALTA
Reducir, Evitar, Compartir o Transferir el Riesgo</t>
  </si>
  <si>
    <t>Alta</t>
  </si>
  <si>
    <t>(3) ZONA DE RIESGO  CB BAJA
Eliminar o reducir con los controles</t>
  </si>
  <si>
    <t>(4) ZONA DE RIESGO  CB BAJA
Eliminar o reducir con los controles</t>
  </si>
  <si>
    <t>(5) ZONA DE RIESGO  CM MODERADA
Eliminar o llevarlo a Zona de Riesgo Baja</t>
  </si>
  <si>
    <t>Improbable</t>
  </si>
  <si>
    <t>(4) ZONA DE RIESGO BAJA
Asumir el riesgo</t>
  </si>
  <si>
    <t>(6) ZONA DE RIESGO MODERADA
Asumir o Reducir el Riesgo</t>
  </si>
  <si>
    <t>(8) ZONA DE RIESGO ALTA
Reducir, Evitar, Compartir o Transferir el Riesgo</t>
  </si>
  <si>
    <t>(10) ZONA DE RIESGO EXTREMA
Reducir, Evitar, Compartir o Transferir el Riesgo</t>
  </si>
  <si>
    <t>(6) ZONA DE RIESGO  CB BAJA
Eliminar o reducir con los controles</t>
  </si>
  <si>
    <t>(8) ZONA DE RIESGO  CM MODERADA
Eliminar o llevarlo a Zona de Riesgo Baja</t>
  </si>
  <si>
    <t>(10) ZONA DE RIESGO CA ALTA
Eliminar o llevarlo a Zona de Riesgo Baja</t>
  </si>
  <si>
    <t>Posible</t>
  </si>
  <si>
    <t>(3) ZONA DE RIESGO BAJA
Asumir el riesgo</t>
  </si>
  <si>
    <t>(9) ZONA DE RIESGO ALTA
Reducir, Evitar, Compartir o Transferir el Riesgo</t>
  </si>
  <si>
    <t>(12) ZONA DE RIESGO EXTREMA
Reducir, Evitar, Compartir o Transferir el Riesgo</t>
  </si>
  <si>
    <t>(15) ZONA DE RIESGO EXTREMA
Reducir, Evitar, Compartir o Transferir el Riesgo</t>
  </si>
  <si>
    <t>(9) ZONA DE RIESGO  CM MODERADA
Eliminar o llevarlo a Zona de Riesgo Baja</t>
  </si>
  <si>
    <t>(12) ZONA DE RIESGO CA  ALTA
Eliminar o llevarlo a Zona de Riesgo Baja</t>
  </si>
  <si>
    <t>(15) ZONA DE RIESGO CE EXTREMA
Eliminar o llevarlo a Zona de Riesgo Baja
(tratamiento prioritario. Implementar los controles orientados a reducir la
probabilidad o disminuir el impacto, tomar medidas de protección)</t>
  </si>
  <si>
    <t>Probable</t>
  </si>
  <si>
    <t>(4) ZONA DE RIESGO MODERADA
Asumir o Reducir el Riesgo</t>
  </si>
  <si>
    <t>(12) ZONA DE RIESGO ALTA
Reducir, Evitar, Compartir o Transferir el Riesgo</t>
  </si>
  <si>
    <t>(16) ZONA DE RIESGO EXTREMA
Reducir, Evitar, Compartir o Transferir el Riesgo</t>
  </si>
  <si>
    <t>(20) ZONA DE RIESGO EXTREMA
Reducir, Evitar, Compartir o Transferir el Riesgo</t>
  </si>
  <si>
    <t>(12) ZONA DE RIESGO CM MODERADA
Eliminar o llevarlo a Zona de Riesgo Baja</t>
  </si>
  <si>
    <t>(16) ZONA DE RIESGO CA ALTA
Eliminar o llevarlo a Zona de Riesgo Baja</t>
  </si>
  <si>
    <t>(20) ZONA DE RIESGO CE EXTREMA
Eliminar o llevarlo a Zona de Riesgo Baja
(tratamiento prioritario. Implementar los controles orientados a reducir la
probabilidad o disminuir el impacto, tomar medidas de protección)</t>
  </si>
  <si>
    <t>Casi seguro</t>
  </si>
  <si>
    <t>(10) ZONA DE RIESGO ALTA
Reducir, Evitar, Compartir o Transferir el Riesgo</t>
  </si>
  <si>
    <t>(25) ZONA DE RIESGO EXTREMA
Reducir, Evitar, Compartir o Transferir el Riesgo</t>
  </si>
  <si>
    <t>(15) ZONA DE RIESGO CM MODERADA
Eliminar o llevarlo a Zona de Riesgo Baja</t>
  </si>
  <si>
    <t>(20) ZONA DE RIESGO CA ALTA
Eliminar o llevarlo a Zona de Riesgo Baja</t>
  </si>
  <si>
    <t>(25) ZONA DE RIESGO CE EXTREMA
Eliminar o llevarlo a Zona de Riesgo Baja
(tratamiento prioritario. Implementar los controles orientados a reducir la
probabilidad o disminuir el impacto, tomar medidas de protección)</t>
  </si>
  <si>
    <t>Eliminar o reducir con los controles</t>
  </si>
  <si>
    <t>(8) ZONA DE RIESGO MODERADA</t>
  </si>
  <si>
    <t>Eliminar o reducir a zona de Riesgo Baja</t>
  </si>
  <si>
    <t>(10) ZONA DE RIESGO ALTA</t>
  </si>
  <si>
    <t>NIVEL</t>
  </si>
  <si>
    <t>DESCRIPTOR</t>
  </si>
  <si>
    <t>DESCRIPCION</t>
  </si>
  <si>
    <t>(9) ZONA DE RIESGO MODERADA</t>
  </si>
  <si>
    <t>El evento no se ha presentado en los últimos cinco (5) años.</t>
  </si>
  <si>
    <t>Ocurre en circunstancias excepcionales</t>
  </si>
  <si>
    <t>(12) ZONA DE RIESGO ALTA</t>
  </si>
  <si>
    <t>El evento se presentó una vez en los últimos 5 años.</t>
  </si>
  <si>
    <t>Puede ocurrir</t>
  </si>
  <si>
    <t xml:space="preserve">Eliminar o reducir a zona de Riesgo Baja </t>
  </si>
  <si>
    <t>(15) ZONA DE RIESGO EXTREMA</t>
  </si>
  <si>
    <t xml:space="preserve">Posible </t>
  </si>
  <si>
    <t>El evento se presentó una vez en los últimos 2 años.</t>
  </si>
  <si>
    <t xml:space="preserve">Es posible que suceda. </t>
  </si>
  <si>
    <t>El evento se presentó una
vez en el último año.</t>
  </si>
  <si>
    <t xml:space="preserve">Es viable que el evento ocurra en la mayoría de los casos. </t>
  </si>
  <si>
    <t xml:space="preserve">(Tomar las </t>
  </si>
  <si>
    <t>El evento se presentó más de una vez al año.</t>
  </si>
  <si>
    <t>Se espera que el evento ocurra en la mayoría de las circunstancias. Es muy seguro
que se presente.</t>
  </si>
  <si>
    <t>medidas de protección)</t>
  </si>
  <si>
    <t>(12) ZONA DE RIESGO MODERADA</t>
  </si>
  <si>
    <t>(16) ZONA DE RIESGO ALTA</t>
  </si>
  <si>
    <t>(20) ZONA DE RIESGO EXTREMA</t>
  </si>
  <si>
    <t>(15) ZONA DE RIESGO MODERADA</t>
  </si>
  <si>
    <t>(20) ZONA DE RIESGO ALTA</t>
  </si>
  <si>
    <t>(25) ZONA DE RIESGO EXTREMA</t>
  </si>
  <si>
    <t xml:space="preserve">Diseño de controles </t>
  </si>
  <si>
    <t>No asignado</t>
  </si>
  <si>
    <t>No se investigan y resuelven oportunamente</t>
  </si>
  <si>
    <t>No existe</t>
  </si>
  <si>
    <t>Valoracion de Controles</t>
  </si>
  <si>
    <t>TIPO DE CONTROL</t>
  </si>
  <si>
    <t>PARÁMETROS</t>
  </si>
  <si>
    <t>CRITERIOS</t>
  </si>
  <si>
    <t xml:space="preserve">Probabilidad </t>
  </si>
  <si>
    <t>Puntaje</t>
  </si>
  <si>
    <t>Impacto</t>
  </si>
  <si>
    <t>MR</t>
  </si>
  <si>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</si>
  <si>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</si>
  <si>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</si>
  <si>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</si>
  <si>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</si>
  <si>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</si>
  <si>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</si>
  <si>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Rangos y cuadrantes</t>
  </si>
  <si>
    <t>RANGOS DE CALIFICACIÓN DE LOS CONTROLES</t>
  </si>
  <si>
    <t>CUADRANTES A DISMINUIR EN LA PROBABILIDAD</t>
  </si>
  <si>
    <t>CUADRANTES A DISMINUIR EN EL IMPACTO</t>
  </si>
  <si>
    <t>Entre 0-50</t>
  </si>
  <si>
    <t xml:space="preserve">Mas de 50 y hasta 75 </t>
  </si>
  <si>
    <t>Mas de 75 y hasta 100</t>
  </si>
  <si>
    <t xml:space="preserve">Desplazamiento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</si>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</sst>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54" x14ac:knownFonts="1">
    <font>
      <sz val="11"/>
      <color theme="1"/>
      <name val="Calibri"/>
      <family val="2"/>
      <scheme val="minor"/>
    </font>
    <font>
      <sz val="11"/>
      <color indexed="8"/>
      <name val="Calibri"/>
      <family val="2"/>
    </font>
    <font>
      <b/>
      <sz val="11"/>
      <color indexed="8"/>
      <name val="Calibri"/>
      <family val="2"/>
    </font>
    <font>
      <b/>
      <sz val="11"/>
      <color indexed="63"/>
      <name val="Calibri"/>
      <family val="2"/>
    </font>
    <font>
      <sz val="11"/>
      <name val="Calibri"/>
      <family val="2"/>
    </font>
    <font>
      <sz val="8"/>
      <color indexed="8"/>
      <name val="Calibri"/>
      <family val="2"/>
    </font>
    <font>
      <sz val="11"/>
      <color indexed="8"/>
      <name val="Calibri"/>
      <family val="2"/>
    </font>
    <font>
      <b/>
      <sz val="11"/>
      <color indexed="8"/>
      <name val="Calibri"/>
      <family val="2"/>
    </font>
    <font>
      <sz val="11"/>
      <color indexed="9"/>
      <name val="Calibri"/>
      <family val="2"/>
    </font>
    <font>
      <sz val="10"/>
      <name val="Arial"/>
      <family val="2"/>
    </font>
    <font>
      <b/>
      <sz val="12"/>
      <color indexed="8"/>
      <name val="Calibri"/>
      <family val="2"/>
    </font>
    <font>
      <b/>
      <sz val="14"/>
      <color indexed="8"/>
      <name val="Calibri"/>
      <family val="2"/>
    </font>
    <font>
      <b/>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indexed="8"/>
      <name val="Calibri"/>
      <family val="2"/>
      <scheme val="minor"/>
    </font>
    <font>
      <b/>
      <sz val="10"/>
      <name val="Calibri"/>
      <family val="2"/>
      <scheme val="minor"/>
    </font>
    <font>
      <b/>
      <sz val="12"/>
      <color theme="0"/>
      <name val="Calibri"/>
      <family val="2"/>
    </font>
    <font>
      <b/>
      <sz val="14"/>
      <color theme="0"/>
      <name val="Calibri"/>
      <family val="2"/>
    </font>
    <font>
      <sz val="9"/>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9"/>
      <color theme="0"/>
      <name val="Calibri"/>
      <family val="2"/>
      <scheme val="minor"/>
    </font>
    <font>
      <b/>
      <sz val="11"/>
      <color theme="0"/>
      <name val="Calibri"/>
      <family val="2"/>
      <scheme val="minor"/>
    </font>
    <font>
      <b/>
      <sz val="10"/>
      <color theme="0"/>
      <name val="Calibri"/>
      <family val="2"/>
      <scheme val="minor"/>
    </font>
    <font>
      <sz val="8"/>
      <color theme="0"/>
      <name val="Calibri"/>
      <family val="2"/>
      <scheme val="minor"/>
    </font>
    <font>
      <sz val="10"/>
      <color theme="1"/>
      <name val="Arial"/>
      <family val="2"/>
    </font>
    <font>
      <sz val="9"/>
      <color rgb="FF000000"/>
      <name val="Tahoma"/>
      <family val="2"/>
    </font>
    <font>
      <sz val="10"/>
      <color rgb="FF000000"/>
      <name val="Tahoma"/>
      <family val="2"/>
    </font>
    <font>
      <b/>
      <sz val="9"/>
      <color rgb="FF000000"/>
      <name val="Tahoma"/>
      <family val="2"/>
    </font>
    <font>
      <b/>
      <sz val="10"/>
      <color rgb="FF000000"/>
      <name val="Tahoma"/>
      <family val="2"/>
    </font>
    <font>
      <b/>
      <sz val="10"/>
      <color rgb="FF000000"/>
      <name val="Calibri"/>
      <family val="2"/>
    </font>
    <font>
      <b/>
      <sz val="11"/>
      <color rgb="FF000000"/>
      <name val="Calibri"/>
      <family val="2"/>
    </font>
    <font>
      <sz val="11"/>
      <color rgb="FF000000"/>
      <name val="Calibri"/>
      <family val="2"/>
    </font>
    <font>
      <b/>
      <sz val="20"/>
      <color theme="0"/>
      <name val="Calibri"/>
      <family val="2"/>
    </font>
    <font>
      <sz val="12"/>
      <color rgb="FF000000"/>
      <name val="Calibri"/>
      <family val="2"/>
      <scheme val="minor"/>
    </font>
    <font>
      <sz val="8"/>
      <name val="Arial"/>
      <family val="2"/>
    </font>
    <font>
      <b/>
      <sz val="6"/>
      <name val="Arial"/>
      <family val="2"/>
    </font>
    <font>
      <sz val="6"/>
      <name val="Arial"/>
      <family val="2"/>
    </font>
    <font>
      <sz val="6"/>
      <color theme="1"/>
      <name val="Arial"/>
      <family val="2"/>
    </font>
    <font>
      <b/>
      <sz val="11"/>
      <color theme="0" tint="-4.9989318521683403E-2"/>
      <name val="Calibri"/>
      <family val="2"/>
      <scheme val="minor"/>
    </font>
    <font>
      <sz val="9"/>
      <name val="Arial"/>
      <family val="2"/>
    </font>
    <font>
      <sz val="8"/>
      <color theme="0"/>
      <name val="Arial"/>
      <family val="2"/>
    </font>
    <font>
      <sz val="11"/>
      <color theme="1"/>
      <name val="Calibri"/>
      <family val="2"/>
    </font>
    <font>
      <b/>
      <sz val="12"/>
      <color theme="1"/>
      <name val="Calibri"/>
      <family val="2"/>
      <scheme val="minor"/>
    </font>
    <font>
      <sz val="16"/>
      <color theme="0" tint="-0.499984740745262"/>
      <name val="Calibri"/>
      <family val="2"/>
      <scheme val="minor"/>
    </font>
    <font>
      <b/>
      <sz val="16"/>
      <color theme="1" tint="0.499984740745262"/>
      <name val="Calibri"/>
      <family val="2"/>
      <scheme val="minor"/>
    </font>
    <font>
      <b/>
      <sz val="20"/>
      <color theme="1" tint="0.499984740745262"/>
      <name val="Calibri"/>
      <family val="2"/>
      <scheme val="minor"/>
    </font>
    <font>
      <b/>
      <sz val="12"/>
      <color theme="0"/>
      <name val="Calibri"/>
      <family val="2"/>
      <scheme val="minor"/>
    </font>
    <font>
      <sz val="8"/>
      <name val="Calibri"/>
      <family val="2"/>
      <scheme val="minor"/>
    </font>
    <font>
      <sz val="11"/>
      <color rgb="FFFF0000"/>
      <name val="Calibri"/>
      <family val="2"/>
      <scheme val="minor"/>
    </font>
    <font>
      <sz val="11"/>
      <color rgb="FF000000"/>
      <name val="Calibri"/>
      <family val="2"/>
      <scheme val="minor"/>
    </font>
  </fonts>
  <fills count="32">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indexed="52"/>
        <bgColor indexed="64"/>
      </patternFill>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31"/>
      </patternFill>
    </fill>
    <fill>
      <patternFill patternType="solid">
        <fgColor theme="0" tint="-0.14999847407452621"/>
        <bgColor indexed="64"/>
      </patternFill>
    </fill>
    <fill>
      <patternFill patternType="solid">
        <fgColor rgb="FFFFFFFF"/>
        <bgColor indexed="64"/>
      </patternFill>
    </fill>
    <fill>
      <patternFill patternType="solid">
        <fgColor rgb="FF00CC00"/>
        <bgColor indexed="31"/>
      </patternFill>
    </fill>
    <fill>
      <patternFill patternType="solid">
        <fgColor theme="5"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
      <patternFill patternType="lightUp">
        <bgColor theme="0" tint="-0.499984740745262"/>
      </patternFill>
    </fill>
    <fill>
      <patternFill patternType="solid">
        <fgColor theme="2" tint="-9.9978637043366805E-2"/>
        <bgColor indexed="64"/>
      </patternFill>
    </fill>
    <fill>
      <patternFill patternType="solid">
        <fgColor rgb="FF7BEFC3"/>
        <bgColor indexed="64"/>
      </patternFill>
    </fill>
    <fill>
      <patternFill patternType="solid">
        <fgColor rgb="FF63299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00"/>
        <bgColor indexed="64"/>
      </patternFill>
    </fill>
  </fills>
  <borders count="77">
    <border>
      <left/>
      <right/>
      <top/>
      <bottom/>
      <diagonal/>
    </border>
    <border>
      <left style="thin">
        <color indexed="63"/>
      </left>
      <right style="thin">
        <color indexed="63"/>
      </right>
      <top style="thin">
        <color indexed="63"/>
      </top>
      <bottom style="thin">
        <color indexed="63"/>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hair">
        <color rgb="FFFF0000"/>
      </left>
      <right/>
      <top/>
      <bottom/>
      <diagonal/>
    </border>
    <border>
      <left style="thin">
        <color indexed="64"/>
      </left>
      <right style="hair">
        <color rgb="FFFF0000"/>
      </right>
      <top/>
      <bottom style="hair">
        <color rgb="FFFF0000"/>
      </bottom>
      <diagonal/>
    </border>
    <border>
      <left style="hair">
        <color rgb="FFFF0000"/>
      </left>
      <right style="thin">
        <color indexed="64"/>
      </right>
      <top/>
      <bottom style="hair">
        <color rgb="FFFF0000"/>
      </bottom>
      <diagonal/>
    </border>
    <border>
      <left/>
      <right style="thin">
        <color indexed="64"/>
      </right>
      <top style="thin">
        <color indexed="64"/>
      </top>
      <bottom style="hair">
        <color rgb="FFFF0000"/>
      </bottom>
      <diagonal/>
    </border>
    <border>
      <left/>
      <right style="thin">
        <color indexed="64"/>
      </right>
      <top/>
      <bottom style="hair">
        <color rgb="FFFF0000"/>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rgb="FFFF0000"/>
      </right>
      <top/>
      <bottom/>
      <diagonal/>
    </border>
    <border>
      <left style="medium">
        <color indexed="64"/>
      </left>
      <right style="thin">
        <color indexed="64"/>
      </right>
      <top/>
      <bottom/>
      <diagonal/>
    </border>
    <border>
      <left style="medium">
        <color indexed="64"/>
      </left>
      <right style="thin">
        <color indexed="64"/>
      </right>
      <top/>
      <bottom style="hair">
        <color rgb="FFFF0000"/>
      </bottom>
      <diagonal/>
    </border>
    <border>
      <left style="medium">
        <color indexed="64"/>
      </left>
      <right style="thin">
        <color indexed="64"/>
      </right>
      <top style="hair">
        <color rgb="FFFF0000"/>
      </top>
      <bottom/>
      <diagonal/>
    </border>
    <border>
      <left style="thin">
        <color indexed="64"/>
      </left>
      <right style="hair">
        <color rgb="FFFF0000"/>
      </right>
      <top/>
      <bottom style="thin">
        <color indexed="64"/>
      </bottom>
      <diagonal/>
    </border>
    <border>
      <left style="hair">
        <color rgb="FFFF0000"/>
      </left>
      <right style="thin">
        <color indexed="64"/>
      </right>
      <top/>
      <bottom style="thin">
        <color indexed="64"/>
      </bottom>
      <diagonal/>
    </border>
    <border>
      <left/>
      <right style="hair">
        <color rgb="FFFF0000"/>
      </right>
      <top/>
      <bottom style="thin">
        <color indexed="64"/>
      </bottom>
      <diagonal/>
    </border>
    <border>
      <left style="thin">
        <color indexed="64"/>
      </left>
      <right/>
      <top/>
      <bottom style="hair">
        <color rgb="FFFF0000"/>
      </bottom>
      <diagonal/>
    </border>
    <border>
      <left/>
      <right style="thin">
        <color indexed="64"/>
      </right>
      <top/>
      <bottom/>
      <diagonal/>
    </border>
    <border>
      <left style="medium">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9"/>
      </left>
      <right style="thin">
        <color indexed="9"/>
      </right>
      <top style="thin">
        <color indexed="9"/>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6" fillId="0" borderId="0"/>
    <xf numFmtId="0" fontId="6" fillId="0" borderId="0"/>
    <xf numFmtId="0" fontId="9" fillId="0" borderId="0"/>
    <xf numFmtId="0" fontId="9" fillId="0" borderId="0"/>
    <xf numFmtId="0" fontId="3" fillId="2" borderId="1" applyNumberFormat="0" applyAlignment="0" applyProtection="0"/>
    <xf numFmtId="0" fontId="3" fillId="2" borderId="1"/>
    <xf numFmtId="164" fontId="21" fillId="0" borderId="0" applyFont="0" applyFill="0" applyBorder="0" applyAlignment="0" applyProtection="0"/>
  </cellStyleXfs>
  <cellXfs count="325">
    <xf numFmtId="0" fontId="0" fillId="0" borderId="0" xfId="0"/>
    <xf numFmtId="0" fontId="6" fillId="0" borderId="0" xfId="1" applyFont="1"/>
    <xf numFmtId="0" fontId="4" fillId="0" borderId="0" xfId="1" applyFont="1"/>
    <xf numFmtId="0" fontId="8" fillId="0" borderId="0" xfId="1" applyFont="1" applyFill="1"/>
    <xf numFmtId="0" fontId="5" fillId="0" borderId="0" xfId="1" applyFont="1" applyBorder="1" applyAlignment="1">
      <alignment horizontal="center" wrapText="1"/>
    </xf>
    <xf numFmtId="0" fontId="6" fillId="0" borderId="0" xfId="2"/>
    <xf numFmtId="0" fontId="6" fillId="0" borderId="4" xfId="2" applyBorder="1" applyAlignment="1">
      <alignment vertical="center" wrapText="1"/>
    </xf>
    <xf numFmtId="0" fontId="6" fillId="0" borderId="4" xfId="2" applyBorder="1" applyAlignment="1">
      <alignment wrapText="1"/>
    </xf>
    <xf numFmtId="0" fontId="0" fillId="0" borderId="0" xfId="0" applyAlignment="1">
      <alignment wrapText="1"/>
    </xf>
    <xf numFmtId="0" fontId="0" fillId="0" borderId="4" xfId="0" applyBorder="1" applyAlignment="1">
      <alignment wrapText="1"/>
    </xf>
    <xf numFmtId="0" fontId="6" fillId="0" borderId="0" xfId="1" applyFont="1" applyAlignment="1"/>
    <xf numFmtId="0" fontId="7" fillId="0" borderId="0" xfId="2" applyFont="1" applyAlignment="1">
      <alignment horizontal="center" wrapText="1"/>
    </xf>
    <xf numFmtId="0" fontId="6" fillId="0" borderId="0" xfId="2" applyAlignment="1">
      <alignment wrapText="1"/>
    </xf>
    <xf numFmtId="0" fontId="14" fillId="6" borderId="4" xfId="4" applyFont="1" applyFill="1" applyBorder="1" applyAlignment="1" applyProtection="1">
      <alignment horizontal="center" vertical="center" wrapText="1"/>
      <protection locked="0"/>
    </xf>
    <xf numFmtId="0" fontId="13" fillId="7" borderId="26" xfId="4" applyFont="1" applyFill="1" applyBorder="1" applyAlignment="1" applyProtection="1">
      <alignment horizontal="center" vertical="center" wrapText="1"/>
      <protection locked="0"/>
    </xf>
    <xf numFmtId="0" fontId="13" fillId="7" borderId="27" xfId="4" applyFont="1" applyFill="1" applyBorder="1" applyAlignment="1" applyProtection="1">
      <alignment horizontal="center" vertical="center" wrapText="1"/>
      <protection locked="0"/>
    </xf>
    <xf numFmtId="0" fontId="6" fillId="0" borderId="0" xfId="2" applyAlignment="1">
      <alignment horizontal="center" wrapText="1"/>
    </xf>
    <xf numFmtId="0" fontId="0" fillId="0" borderId="0" xfId="0" applyAlignment="1">
      <alignment horizontal="center" vertical="center" wrapText="1"/>
    </xf>
    <xf numFmtId="0" fontId="15" fillId="8" borderId="4" xfId="3" applyFont="1" applyFill="1" applyBorder="1" applyAlignment="1">
      <alignment horizontal="center" vertical="center" wrapText="1"/>
    </xf>
    <xf numFmtId="0" fontId="16" fillId="3" borderId="4" xfId="1" applyFont="1" applyFill="1" applyBorder="1" applyAlignment="1">
      <alignment horizontal="center" vertical="center" wrapText="1"/>
    </xf>
    <xf numFmtId="0" fontId="17" fillId="4" borderId="4" xfId="3" applyFont="1" applyFill="1" applyBorder="1" applyAlignment="1">
      <alignment horizontal="center" vertical="center" wrapText="1"/>
    </xf>
    <xf numFmtId="0" fontId="17" fillId="5" borderId="4" xfId="3" applyFont="1" applyFill="1" applyBorder="1" applyAlignment="1">
      <alignment horizontal="center" vertical="center" wrapText="1"/>
    </xf>
    <xf numFmtId="0" fontId="18" fillId="9" borderId="7" xfId="1" applyFont="1" applyFill="1" applyBorder="1" applyAlignment="1">
      <alignment horizontal="center" vertical="center" wrapText="1"/>
    </xf>
    <xf numFmtId="0" fontId="18" fillId="9" borderId="8" xfId="1" applyFont="1" applyFill="1" applyBorder="1" applyAlignment="1">
      <alignment horizontal="center" vertical="center" wrapText="1"/>
    </xf>
    <xf numFmtId="0" fontId="18" fillId="9" borderId="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11" borderId="12" xfId="1" applyFont="1" applyFill="1" applyBorder="1" applyAlignment="1">
      <alignment horizontal="center" vertical="center" wrapText="1"/>
    </xf>
    <xf numFmtId="0" fontId="10" fillId="11" borderId="4" xfId="1" applyFont="1" applyFill="1" applyBorder="1" applyAlignment="1">
      <alignment vertical="center" wrapText="1"/>
    </xf>
    <xf numFmtId="0" fontId="10" fillId="11" borderId="9" xfId="1" applyFont="1" applyFill="1" applyBorder="1" applyAlignment="1">
      <alignmen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1" fillId="0" borderId="4" xfId="1" applyFont="1" applyBorder="1" applyAlignment="1">
      <alignment horizontal="center" vertical="center" wrapText="1"/>
    </xf>
    <xf numFmtId="0" fontId="2" fillId="11" borderId="4" xfId="1" applyFont="1" applyFill="1" applyBorder="1" applyAlignment="1">
      <alignment horizontal="center" vertical="center" wrapText="1"/>
    </xf>
    <xf numFmtId="0" fontId="1" fillId="0" borderId="4" xfId="1" applyFont="1" applyBorder="1" applyAlignment="1">
      <alignment horizontal="justify" vertical="center" wrapText="1"/>
    </xf>
    <xf numFmtId="0" fontId="0" fillId="0" borderId="0" xfId="0" applyAlignment="1">
      <alignment horizontal="center" wrapText="1"/>
    </xf>
    <xf numFmtId="0" fontId="0" fillId="0" borderId="0" xfId="0" applyAlignment="1">
      <alignment horizontal="left" vertical="center" wrapText="1"/>
    </xf>
    <xf numFmtId="0" fontId="0" fillId="0" borderId="15" xfId="0" applyBorder="1" applyAlignment="1">
      <alignment wrapText="1"/>
    </xf>
    <xf numFmtId="0" fontId="12" fillId="0" borderId="17" xfId="0" applyFont="1" applyBorder="1" applyAlignment="1">
      <alignment horizontal="right" wrapText="1"/>
    </xf>
    <xf numFmtId="0" fontId="20" fillId="0" borderId="0" xfId="0" applyFont="1" applyAlignment="1">
      <alignment wrapText="1"/>
    </xf>
    <xf numFmtId="0" fontId="15" fillId="17" borderId="4" xfId="3" applyFont="1" applyFill="1" applyBorder="1" applyAlignment="1">
      <alignment horizontal="center" vertical="center" wrapText="1"/>
    </xf>
    <xf numFmtId="0" fontId="23" fillId="0" borderId="0" xfId="0" applyFont="1" applyAlignment="1">
      <alignment wrapText="1"/>
    </xf>
    <xf numFmtId="0" fontId="22" fillId="21" borderId="4" xfId="0" applyFont="1" applyFill="1" applyBorder="1" applyAlignment="1">
      <alignment horizontal="center" wrapText="1"/>
    </xf>
    <xf numFmtId="0" fontId="22" fillId="21" borderId="4" xfId="0" applyFont="1" applyFill="1" applyBorder="1" applyAlignment="1">
      <alignment wrapText="1"/>
    </xf>
    <xf numFmtId="0" fontId="0" fillId="0" borderId="4" xfId="0" applyBorder="1" applyAlignment="1">
      <alignment horizontal="left" vertical="center" wrapText="1"/>
    </xf>
    <xf numFmtId="0" fontId="0" fillId="0" borderId="19" xfId="0" applyBorder="1" applyAlignment="1">
      <alignment wrapText="1"/>
    </xf>
    <xf numFmtId="0" fontId="0" fillId="0" borderId="0" xfId="0" applyBorder="1" applyAlignment="1">
      <alignment wrapText="1"/>
    </xf>
    <xf numFmtId="0" fontId="0" fillId="0" borderId="21" xfId="0" applyBorder="1" applyAlignment="1">
      <alignment wrapText="1"/>
    </xf>
    <xf numFmtId="0" fontId="0" fillId="0" borderId="4" xfId="0" applyBorder="1" applyAlignment="1">
      <alignment horizontal="center" wrapText="1"/>
    </xf>
    <xf numFmtId="49" fontId="28" fillId="0" borderId="14" xfId="0" applyNumberFormat="1" applyFont="1" applyFill="1" applyBorder="1" applyAlignment="1">
      <alignment horizontal="center" wrapText="1"/>
    </xf>
    <xf numFmtId="49" fontId="28" fillId="0" borderId="4" xfId="0" applyNumberFormat="1" applyFont="1" applyFill="1" applyBorder="1" applyAlignment="1">
      <alignment horizontal="center" wrapText="1"/>
    </xf>
    <xf numFmtId="49" fontId="28" fillId="0" borderId="4" xfId="0" applyNumberFormat="1" applyFont="1" applyFill="1" applyBorder="1" applyAlignment="1">
      <alignment horizontal="center" vertical="center" wrapText="1"/>
    </xf>
    <xf numFmtId="0" fontId="28" fillId="0" borderId="4" xfId="0" applyFont="1" applyFill="1" applyBorder="1" applyAlignment="1">
      <alignment horizontal="center" vertical="center" wrapText="1"/>
    </xf>
    <xf numFmtId="0" fontId="0" fillId="0" borderId="4" xfId="0" applyFill="1" applyBorder="1" applyAlignment="1">
      <alignment horizontal="center"/>
    </xf>
    <xf numFmtId="49" fontId="9" fillId="0" borderId="4" xfId="3" applyNumberFormat="1" applyFont="1" applyFill="1" applyBorder="1" applyAlignment="1">
      <alignment horizontal="center" vertic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6" xfId="0" applyBorder="1" applyAlignment="1">
      <alignment wrapText="1"/>
    </xf>
    <xf numFmtId="0" fontId="0" fillId="0" borderId="47" xfId="0" applyBorder="1" applyAlignment="1">
      <alignment horizontal="center" wrapText="1"/>
    </xf>
    <xf numFmtId="0" fontId="0" fillId="0" borderId="16" xfId="0" applyBorder="1" applyAlignment="1">
      <alignment horizontal="center" wrapText="1"/>
    </xf>
    <xf numFmtId="0" fontId="0" fillId="0" borderId="17" xfId="0" applyBorder="1" applyAlignment="1">
      <alignment wrapText="1"/>
    </xf>
    <xf numFmtId="0" fontId="0" fillId="0" borderId="18" xfId="0" applyBorder="1" applyAlignment="1">
      <alignment horizontal="center" wrapText="1"/>
    </xf>
    <xf numFmtId="0" fontId="0" fillId="0" borderId="22" xfId="0" applyBorder="1" applyAlignment="1">
      <alignment horizontal="center" wrapText="1"/>
    </xf>
    <xf numFmtId="0" fontId="22" fillId="23" borderId="4" xfId="0" applyFont="1" applyFill="1" applyBorder="1" applyAlignment="1">
      <alignment wrapText="1"/>
    </xf>
    <xf numFmtId="0" fontId="22" fillId="23" borderId="42" xfId="0" applyFont="1" applyFill="1" applyBorder="1" applyAlignment="1">
      <alignment horizontal="center" wrapText="1"/>
    </xf>
    <xf numFmtId="0" fontId="22" fillId="7" borderId="0" xfId="0" applyFont="1" applyFill="1" applyAlignment="1">
      <alignment horizontal="center" wrapText="1"/>
    </xf>
    <xf numFmtId="0" fontId="24" fillId="23" borderId="4" xfId="0" applyFont="1" applyFill="1" applyBorder="1" applyAlignment="1">
      <alignment vertical="center" wrapText="1"/>
    </xf>
    <xf numFmtId="0" fontId="20" fillId="24" borderId="4" xfId="0" applyFont="1" applyFill="1" applyBorder="1" applyAlignment="1">
      <alignment vertical="center" wrapText="1"/>
    </xf>
    <xf numFmtId="0" fontId="20" fillId="25" borderId="4" xfId="0" applyFont="1" applyFill="1" applyBorder="1" applyAlignment="1">
      <alignment vertical="center" wrapText="1"/>
    </xf>
    <xf numFmtId="0" fontId="24" fillId="24" borderId="4" xfId="0" applyFont="1" applyFill="1" applyBorder="1" applyAlignment="1">
      <alignment wrapText="1"/>
    </xf>
    <xf numFmtId="0" fontId="24" fillId="24" borderId="4" xfId="0" applyFont="1" applyFill="1" applyBorder="1" applyAlignment="1">
      <alignment horizontal="center" vertical="center" wrapText="1"/>
    </xf>
    <xf numFmtId="0" fontId="27" fillId="24" borderId="4" xfId="0" applyFont="1" applyFill="1" applyBorder="1" applyAlignment="1">
      <alignment wrapText="1"/>
    </xf>
    <xf numFmtId="0" fontId="22" fillId="23" borderId="0" xfId="0" applyFont="1" applyFill="1" applyAlignment="1">
      <alignment wrapText="1"/>
    </xf>
    <xf numFmtId="0" fontId="0" fillId="7" borderId="0" xfId="0" applyFill="1" applyAlignment="1">
      <alignment horizontal="center" vertical="center" wrapText="1"/>
    </xf>
    <xf numFmtId="0" fontId="20" fillId="7" borderId="4" xfId="0" applyFont="1" applyFill="1" applyBorder="1" applyAlignment="1">
      <alignment vertical="center" wrapText="1"/>
    </xf>
    <xf numFmtId="0" fontId="22" fillId="7" borderId="0" xfId="0" applyFont="1" applyFill="1" applyAlignment="1">
      <alignment horizontal="center" vertical="center" wrapText="1"/>
    </xf>
    <xf numFmtId="0" fontId="22" fillId="23" borderId="19" xfId="0" applyFont="1" applyFill="1" applyBorder="1" applyAlignment="1">
      <alignment wrapText="1"/>
    </xf>
    <xf numFmtId="0" fontId="13" fillId="28" borderId="26" xfId="4" applyFont="1" applyFill="1" applyBorder="1" applyAlignment="1" applyProtection="1">
      <alignment horizontal="center" vertical="center" wrapText="1"/>
      <protection locked="0"/>
    </xf>
    <xf numFmtId="0" fontId="13" fillId="28" borderId="27" xfId="4" applyFont="1" applyFill="1" applyBorder="1" applyAlignment="1" applyProtection="1">
      <alignment horizontal="center" vertical="center" wrapText="1"/>
      <protection locked="0"/>
    </xf>
    <xf numFmtId="0" fontId="37" fillId="0" borderId="0" xfId="0" applyFont="1" applyAlignment="1">
      <alignment vertical="center"/>
    </xf>
    <xf numFmtId="0" fontId="40" fillId="7" borderId="14" xfId="4" applyFont="1" applyFill="1" applyBorder="1" applyAlignment="1" applyProtection="1">
      <alignment horizontal="center" vertical="center" wrapText="1"/>
    </xf>
    <xf numFmtId="0" fontId="40" fillId="7" borderId="4" xfId="4" applyFont="1" applyFill="1" applyBorder="1" applyAlignment="1" applyProtection="1">
      <alignment horizontal="center" vertical="center" wrapText="1"/>
    </xf>
    <xf numFmtId="0" fontId="39" fillId="29" borderId="17" xfId="0" applyFont="1" applyFill="1" applyBorder="1" applyAlignment="1" applyProtection="1">
      <alignment horizontal="center" vertical="center" wrapText="1"/>
    </xf>
    <xf numFmtId="0" fontId="40" fillId="7" borderId="11" xfId="4" applyFont="1" applyFill="1" applyBorder="1" applyAlignment="1" applyProtection="1">
      <alignment horizontal="center" vertical="center" wrapText="1"/>
    </xf>
    <xf numFmtId="0" fontId="41" fillId="30" borderId="14" xfId="0" applyFont="1" applyFill="1" applyBorder="1" applyAlignment="1">
      <alignment horizontal="center" wrapText="1"/>
    </xf>
    <xf numFmtId="0" fontId="41" fillId="30" borderId="18" xfId="0" applyFont="1" applyFill="1" applyBorder="1" applyAlignment="1">
      <alignment horizontal="center" wrapText="1"/>
    </xf>
    <xf numFmtId="0" fontId="41" fillId="30" borderId="4" xfId="0" applyFont="1" applyFill="1" applyBorder="1" applyAlignment="1">
      <alignment horizontal="center" wrapText="1"/>
    </xf>
    <xf numFmtId="0" fontId="41" fillId="30" borderId="16" xfId="0" applyFont="1" applyFill="1" applyBorder="1" applyAlignment="1">
      <alignment horizontal="center" wrapText="1"/>
    </xf>
    <xf numFmtId="0" fontId="41" fillId="30" borderId="11" xfId="0" applyFont="1" applyFill="1" applyBorder="1" applyAlignment="1">
      <alignment horizontal="center" wrapText="1"/>
    </xf>
    <xf numFmtId="0" fontId="41" fillId="30" borderId="22" xfId="0" applyFont="1" applyFill="1" applyBorder="1" applyAlignment="1">
      <alignment horizontal="center" wrapText="1"/>
    </xf>
    <xf numFmtId="0" fontId="25" fillId="24" borderId="4" xfId="4" applyFont="1" applyFill="1" applyBorder="1" applyAlignment="1" applyProtection="1">
      <alignment horizontal="center" vertical="center" wrapText="1"/>
      <protection locked="0"/>
    </xf>
    <xf numFmtId="0" fontId="25" fillId="24" borderId="15" xfId="4" applyFont="1" applyFill="1" applyBorder="1" applyAlignment="1" applyProtection="1">
      <alignment horizontal="center" vertical="center" wrapText="1"/>
      <protection locked="0"/>
    </xf>
    <xf numFmtId="0" fontId="6" fillId="0" borderId="23" xfId="2" applyBorder="1" applyAlignment="1">
      <alignment wrapText="1"/>
    </xf>
    <xf numFmtId="0" fontId="6" fillId="0" borderId="39" xfId="2" applyBorder="1" applyAlignment="1">
      <alignment wrapText="1"/>
    </xf>
    <xf numFmtId="0" fontId="38" fillId="7" borderId="28" xfId="4" applyFont="1" applyFill="1" applyBorder="1" applyAlignment="1" applyProtection="1">
      <alignment horizontal="justify" vertical="center" wrapText="1"/>
      <protection locked="0"/>
    </xf>
    <xf numFmtId="0" fontId="38" fillId="7" borderId="29" xfId="4" applyFont="1" applyFill="1" applyBorder="1" applyAlignment="1" applyProtection="1">
      <alignment horizontal="justify" vertical="center" wrapText="1"/>
      <protection locked="0"/>
    </xf>
    <xf numFmtId="0" fontId="38" fillId="7" borderId="10" xfId="4" applyFont="1" applyFill="1" applyBorder="1" applyAlignment="1" applyProtection="1">
      <alignment horizontal="justify" vertical="center" wrapText="1"/>
      <protection locked="0"/>
    </xf>
    <xf numFmtId="0" fontId="6" fillId="6" borderId="23" xfId="2" applyFill="1" applyBorder="1" applyAlignment="1">
      <alignment horizontal="left" vertical="center" wrapText="1"/>
    </xf>
    <xf numFmtId="0" fontId="6" fillId="6" borderId="0" xfId="2" applyFill="1" applyBorder="1" applyAlignment="1">
      <alignment horizontal="left" vertical="center" wrapText="1"/>
    </xf>
    <xf numFmtId="0" fontId="14" fillId="6" borderId="55" xfId="4" applyFont="1" applyFill="1" applyBorder="1" applyAlignment="1" applyProtection="1">
      <alignment horizontal="center" vertical="center" wrapText="1"/>
      <protection locked="0"/>
    </xf>
    <xf numFmtId="0" fontId="14" fillId="6" borderId="25" xfId="4" applyFont="1" applyFill="1" applyBorder="1" applyAlignment="1" applyProtection="1">
      <alignment horizontal="center" vertical="center" wrapText="1"/>
      <protection locked="0"/>
    </xf>
    <xf numFmtId="0" fontId="25" fillId="24" borderId="59" xfId="4" applyFont="1" applyFill="1" applyBorder="1" applyAlignment="1" applyProtection="1">
      <alignment horizontal="center" vertical="center" wrapText="1"/>
      <protection locked="0"/>
    </xf>
    <xf numFmtId="0" fontId="25" fillId="24" borderId="60" xfId="4" applyFont="1" applyFill="1" applyBorder="1" applyAlignment="1" applyProtection="1">
      <alignment horizontal="center" vertical="center" wrapText="1"/>
      <protection locked="0"/>
    </xf>
    <xf numFmtId="0" fontId="25" fillId="24" borderId="61" xfId="4" applyFont="1" applyFill="1" applyBorder="1" applyAlignment="1" applyProtection="1">
      <alignment horizontal="center" vertical="center" wrapText="1"/>
      <protection locked="0"/>
    </xf>
    <xf numFmtId="0" fontId="44" fillId="24" borderId="4" xfId="2" applyFont="1" applyFill="1" applyBorder="1" applyAlignment="1">
      <alignment vertical="center" wrapText="1"/>
    </xf>
    <xf numFmtId="0" fontId="6" fillId="0" borderId="36" xfId="2" applyBorder="1" applyAlignment="1">
      <alignment wrapText="1"/>
    </xf>
    <xf numFmtId="0" fontId="6" fillId="0" borderId="14" xfId="2" applyBorder="1" applyAlignment="1">
      <alignment horizontal="right" wrapText="1"/>
    </xf>
    <xf numFmtId="0" fontId="6" fillId="0" borderId="40" xfId="2" applyBorder="1" applyAlignment="1">
      <alignment wrapText="1"/>
    </xf>
    <xf numFmtId="0" fontId="6" fillId="0" borderId="40" xfId="2" applyBorder="1" applyAlignment="1">
      <alignment horizontal="center" wrapText="1"/>
    </xf>
    <xf numFmtId="0" fontId="14" fillId="6" borderId="19" xfId="4" applyFont="1" applyFill="1" applyBorder="1" applyAlignment="1" applyProtection="1">
      <alignment horizontal="center" vertical="center" wrapText="1"/>
      <protection locked="0"/>
    </xf>
    <xf numFmtId="0" fontId="13" fillId="6" borderId="62" xfId="4" applyFont="1" applyFill="1" applyBorder="1" applyAlignment="1" applyProtection="1">
      <alignment horizontal="center" vertical="center" wrapText="1"/>
      <protection locked="0"/>
    </xf>
    <xf numFmtId="0" fontId="13" fillId="6" borderId="5" xfId="4" applyFont="1" applyFill="1" applyBorder="1" applyAlignment="1" applyProtection="1">
      <alignment horizontal="center" vertical="center" wrapText="1"/>
      <protection locked="0"/>
    </xf>
    <xf numFmtId="0" fontId="13" fillId="6" borderId="19" xfId="4" applyFont="1" applyFill="1" applyBorder="1" applyAlignment="1" applyProtection="1">
      <alignment horizontal="center" vertical="center" wrapText="1"/>
      <protection locked="0"/>
    </xf>
    <xf numFmtId="0" fontId="1" fillId="0" borderId="4" xfId="2" applyFont="1" applyBorder="1" applyAlignment="1">
      <alignment wrapText="1"/>
    </xf>
    <xf numFmtId="0" fontId="0" fillId="22" borderId="13" xfId="0" applyFill="1" applyBorder="1" applyAlignment="1">
      <alignment wrapText="1"/>
    </xf>
    <xf numFmtId="0" fontId="0" fillId="22" borderId="15" xfId="0" applyFill="1" applyBorder="1" applyAlignment="1">
      <alignment wrapText="1"/>
    </xf>
    <xf numFmtId="0" fontId="25" fillId="18" borderId="16" xfId="0" applyFont="1" applyFill="1" applyBorder="1" applyAlignment="1">
      <alignment horizontal="center" wrapText="1"/>
    </xf>
    <xf numFmtId="0" fontId="0" fillId="16" borderId="6" xfId="0" applyFont="1" applyFill="1" applyBorder="1" applyAlignment="1">
      <alignment horizontal="center" vertical="center" wrapText="1"/>
    </xf>
    <xf numFmtId="0" fontId="4" fillId="0" borderId="4" xfId="0" applyFont="1" applyBorder="1" applyAlignment="1">
      <alignment vertical="center" wrapText="1"/>
    </xf>
    <xf numFmtId="0" fontId="45" fillId="0" borderId="4" xfId="0" applyFont="1" applyBorder="1" applyAlignment="1">
      <alignment vertical="center" wrapText="1"/>
    </xf>
    <xf numFmtId="0" fontId="0" fillId="0" borderId="0" xfId="0" applyFont="1" applyFill="1"/>
    <xf numFmtId="0" fontId="0" fillId="0" borderId="0" xfId="0" applyFont="1"/>
    <xf numFmtId="0" fontId="46" fillId="0" borderId="0" xfId="0" applyFont="1" applyFill="1" applyBorder="1" applyAlignment="1">
      <alignment vertical="top" wrapText="1"/>
    </xf>
    <xf numFmtId="0" fontId="14" fillId="0" borderId="0" xfId="0" applyFont="1" applyFill="1" applyBorder="1" applyAlignment="1" applyProtection="1">
      <alignment vertical="center"/>
    </xf>
    <xf numFmtId="0" fontId="14" fillId="18" borderId="45" xfId="0" applyFont="1" applyFill="1" applyBorder="1" applyAlignment="1" applyProtection="1">
      <alignment horizontal="center" vertical="center" wrapText="1"/>
    </xf>
    <xf numFmtId="0" fontId="14" fillId="11" borderId="20" xfId="0" applyFont="1" applyFill="1" applyBorder="1" applyAlignment="1" applyProtection="1">
      <alignment horizontal="center" vertical="center" wrapText="1"/>
    </xf>
    <xf numFmtId="0" fontId="14" fillId="11" borderId="48" xfId="0" applyFont="1" applyFill="1" applyBorder="1" applyAlignment="1" applyProtection="1">
      <alignment horizontal="center" vertical="center" wrapText="1"/>
    </xf>
    <xf numFmtId="0" fontId="25" fillId="29" borderId="45" xfId="0" applyFont="1" applyFill="1" applyBorder="1" applyAlignment="1" applyProtection="1">
      <alignment horizontal="center" vertical="center" wrapText="1"/>
    </xf>
    <xf numFmtId="0" fontId="14" fillId="29" borderId="34" xfId="0" applyFont="1" applyFill="1" applyBorder="1" applyAlignment="1" applyProtection="1">
      <alignment horizontal="center" vertical="center" wrapText="1"/>
    </xf>
    <xf numFmtId="0" fontId="14" fillId="11" borderId="34" xfId="0" applyFont="1" applyFill="1" applyBorder="1" applyAlignment="1" applyProtection="1">
      <alignment horizontal="center" vertical="center" wrapText="1"/>
    </xf>
    <xf numFmtId="0" fontId="14" fillId="11" borderId="33" xfId="0" applyFont="1" applyFill="1" applyBorder="1" applyAlignment="1" applyProtection="1">
      <alignment horizontal="center" vertical="center" wrapText="1"/>
    </xf>
    <xf numFmtId="0" fontId="13" fillId="11" borderId="11" xfId="4" applyFont="1" applyFill="1" applyBorder="1" applyAlignment="1" applyProtection="1">
      <alignment horizontal="center" vertical="center" wrapText="1"/>
    </xf>
    <xf numFmtId="0" fontId="14" fillId="11" borderId="34" xfId="4" applyFont="1" applyFill="1" applyBorder="1" applyAlignment="1" applyProtection="1">
      <alignment horizontal="center" vertical="center" wrapText="1"/>
    </xf>
    <xf numFmtId="0" fontId="14" fillId="11" borderId="34" xfId="4" applyFont="1" applyFill="1" applyBorder="1" applyAlignment="1" applyProtection="1">
      <alignment horizontal="left" vertical="center" wrapText="1"/>
    </xf>
    <xf numFmtId="0" fontId="13" fillId="27" borderId="34" xfId="4" applyFont="1" applyFill="1" applyBorder="1" applyAlignment="1" applyProtection="1">
      <alignment horizontal="left" vertical="center" wrapText="1"/>
    </xf>
    <xf numFmtId="0" fontId="14" fillId="27" borderId="34" xfId="4" applyFont="1" applyFill="1" applyBorder="1" applyAlignment="1" applyProtection="1">
      <alignment horizontal="left" vertical="center" wrapText="1"/>
    </xf>
    <xf numFmtId="0" fontId="13" fillId="18" borderId="34" xfId="4" applyFont="1" applyFill="1" applyBorder="1" applyAlignment="1" applyProtection="1">
      <alignment horizontal="center" vertical="center" wrapText="1"/>
    </xf>
    <xf numFmtId="0" fontId="22" fillId="18" borderId="34" xfId="4"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13"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6" borderId="6"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left" vertical="center" wrapText="1"/>
    </xf>
    <xf numFmtId="0" fontId="13" fillId="0" borderId="4" xfId="0" applyFont="1" applyBorder="1" applyAlignment="1">
      <alignment vertical="center" wrapText="1"/>
    </xf>
    <xf numFmtId="0" fontId="0" fillId="7" borderId="4"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0" fillId="0" borderId="4" xfId="0" applyFont="1" applyBorder="1" applyAlignment="1">
      <alignment vertical="center" wrapText="1"/>
    </xf>
    <xf numFmtId="0" fontId="0" fillId="16" borderId="4" xfId="0" applyFont="1" applyFill="1" applyBorder="1" applyAlignment="1">
      <alignment horizontal="center" vertical="center" wrapText="1"/>
    </xf>
    <xf numFmtId="0" fontId="0" fillId="20" borderId="0" xfId="0" applyFont="1" applyFill="1"/>
    <xf numFmtId="0" fontId="0" fillId="11" borderId="0" xfId="0" applyFont="1" applyFill="1"/>
    <xf numFmtId="0" fontId="0" fillId="7" borderId="0" xfId="0" applyFont="1" applyFill="1"/>
    <xf numFmtId="0" fontId="45" fillId="7" borderId="4" xfId="0" applyFont="1" applyFill="1" applyBorder="1" applyAlignment="1">
      <alignment vertical="center" wrapText="1"/>
    </xf>
    <xf numFmtId="0" fontId="0" fillId="0" borderId="6" xfId="0" applyFont="1" applyBorder="1" applyAlignment="1">
      <alignment horizontal="left" vertical="center" wrapText="1"/>
    </xf>
    <xf numFmtId="0" fontId="0" fillId="31" borderId="6" xfId="0" applyFont="1" applyFill="1" applyBorder="1" applyAlignment="1">
      <alignment horizontal="center" vertical="center" wrapText="1"/>
    </xf>
    <xf numFmtId="0" fontId="14" fillId="11" borderId="56" xfId="0" applyFont="1" applyFill="1" applyBorder="1" applyAlignment="1" applyProtection="1">
      <alignment horizontal="center"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4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0" xfId="0" applyFont="1" applyFill="1" applyAlignment="1">
      <alignment horizontal="center" vertical="center" wrapText="1"/>
    </xf>
    <xf numFmtId="0" fontId="4" fillId="0" borderId="4" xfId="0" applyFont="1" applyFill="1" applyBorder="1" applyAlignment="1">
      <alignment vertical="center" wrapText="1"/>
    </xf>
    <xf numFmtId="0" fontId="0" fillId="16" borderId="6" xfId="0" applyFill="1" applyBorder="1" applyAlignment="1">
      <alignment horizontal="center" vertical="center" wrapText="1"/>
    </xf>
    <xf numFmtId="0" fontId="0" fillId="6" borderId="6" xfId="0" applyFill="1" applyBorder="1" applyAlignment="1">
      <alignment horizontal="center" vertical="center" wrapText="1"/>
    </xf>
    <xf numFmtId="0" fontId="0" fillId="11" borderId="6" xfId="0"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3" fillId="0" borderId="6" xfId="0" applyFont="1" applyBorder="1" applyAlignment="1">
      <alignment horizontal="center" vertical="center" wrapText="1"/>
    </xf>
    <xf numFmtId="0" fontId="0" fillId="0" borderId="6" xfId="0" applyBorder="1" applyAlignment="1">
      <alignment horizontal="left" vertical="center" wrapText="1"/>
    </xf>
    <xf numFmtId="0" fontId="53" fillId="12" borderId="4" xfId="0" applyFont="1" applyFill="1" applyBorder="1" applyAlignment="1">
      <alignment horizontal="center" vertical="center" wrapText="1"/>
    </xf>
    <xf numFmtId="0" fontId="0" fillId="11" borderId="0" xfId="0" applyFont="1" applyFill="1" applyAlignment="1">
      <alignment wrapText="1"/>
    </xf>
    <xf numFmtId="0" fontId="0" fillId="11" borderId="0" xfId="0" applyFont="1" applyFill="1" applyAlignment="1">
      <alignment horizontal="center" wrapText="1"/>
    </xf>
    <xf numFmtId="14" fontId="0" fillId="11" borderId="0" xfId="0" applyNumberFormat="1" applyFont="1" applyFill="1"/>
    <xf numFmtId="14" fontId="0" fillId="0" borderId="4" xfId="0" applyNumberFormat="1" applyFont="1" applyBorder="1" applyAlignment="1">
      <alignment horizontal="center" vertical="center" wrapText="1"/>
    </xf>
    <xf numFmtId="0" fontId="0" fillId="0" borderId="4" xfId="0" applyBorder="1" applyAlignment="1">
      <alignment vertical="center" wrapText="1"/>
    </xf>
    <xf numFmtId="14" fontId="0" fillId="0" borderId="4" xfId="0" applyNumberFormat="1" applyBorder="1" applyAlignment="1">
      <alignment horizontal="center" vertical="center" wrapText="1"/>
    </xf>
    <xf numFmtId="0" fontId="0" fillId="16" borderId="4" xfId="0" applyFill="1" applyBorder="1" applyAlignment="1">
      <alignment horizontal="center" vertical="center" wrapText="1"/>
    </xf>
    <xf numFmtId="0" fontId="0" fillId="31" borderId="6" xfId="0" applyFill="1" applyBorder="1" applyAlignment="1">
      <alignment horizontal="center" vertical="center" wrapText="1"/>
    </xf>
    <xf numFmtId="0" fontId="13" fillId="0" borderId="4" xfId="0" applyFont="1" applyBorder="1" applyAlignment="1">
      <alignment horizontal="center" vertical="center" wrapText="1"/>
    </xf>
    <xf numFmtId="0" fontId="0" fillId="31" borderId="0" xfId="0" applyFont="1" applyFill="1" applyAlignment="1">
      <alignment horizontal="center" vertical="center" wrapText="1"/>
    </xf>
    <xf numFmtId="0" fontId="0" fillId="7" borderId="4" xfId="0" applyFill="1" applyBorder="1" applyAlignment="1">
      <alignment horizontal="left" vertical="center" wrapText="1"/>
    </xf>
    <xf numFmtId="14" fontId="0" fillId="0" borderId="6" xfId="0" applyNumberFormat="1" applyBorder="1" applyAlignment="1">
      <alignment horizontal="center" vertical="center" wrapText="1"/>
    </xf>
    <xf numFmtId="14" fontId="0" fillId="0" borderId="4" xfId="0" applyNumberFormat="1" applyFont="1" applyFill="1" applyBorder="1" applyAlignment="1">
      <alignment horizontal="center" vertical="center" wrapText="1"/>
    </xf>
    <xf numFmtId="14" fontId="0" fillId="0" borderId="4" xfId="0" applyNumberFormat="1" applyFont="1" applyBorder="1" applyAlignment="1">
      <alignment horizontal="left" vertical="center" wrapText="1"/>
    </xf>
    <xf numFmtId="0" fontId="4" fillId="0" borderId="4" xfId="0" applyFont="1" applyFill="1" applyBorder="1" applyAlignment="1">
      <alignment horizontal="left" vertical="center" wrapText="1"/>
    </xf>
    <xf numFmtId="0" fontId="14" fillId="11" borderId="14" xfId="0" applyFont="1" applyFill="1" applyBorder="1" applyAlignment="1" applyProtection="1">
      <alignment horizontal="center" vertical="center" wrapText="1"/>
    </xf>
    <xf numFmtId="0" fontId="1" fillId="0" borderId="0" xfId="1" applyFont="1" applyBorder="1"/>
    <xf numFmtId="0" fontId="2" fillId="10" borderId="0" xfId="1" applyFont="1" applyFill="1" applyBorder="1" applyAlignment="1"/>
    <xf numFmtId="0" fontId="1" fillId="0" borderId="0" xfId="1" applyFont="1"/>
    <xf numFmtId="0" fontId="1" fillId="0" borderId="2" xfId="1" applyFont="1" applyBorder="1"/>
    <xf numFmtId="0" fontId="1" fillId="0" borderId="3" xfId="1" applyFont="1" applyBorder="1"/>
    <xf numFmtId="0" fontId="1" fillId="0" borderId="3" xfId="1" applyFont="1" applyBorder="1" applyAlignment="1"/>
    <xf numFmtId="0" fontId="1" fillId="0" borderId="2" xfId="1" applyFont="1" applyBorder="1" applyAlignment="1"/>
    <xf numFmtId="0" fontId="1" fillId="0" borderId="0" xfId="1" applyFont="1" applyAlignment="1"/>
    <xf numFmtId="0" fontId="1" fillId="0" borderId="0" xfId="1" applyFont="1" applyAlignment="1">
      <alignment horizontal="center" vertical="center"/>
    </xf>
    <xf numFmtId="0" fontId="1" fillId="0" borderId="2"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xf numFmtId="0" fontId="1" fillId="0" borderId="0" xfId="1" applyFont="1" applyAlignment="1">
      <alignment wrapText="1"/>
    </xf>
    <xf numFmtId="0" fontId="2" fillId="0" borderId="0" xfId="2" applyFont="1" applyBorder="1" applyAlignment="1">
      <alignment horizontal="center" wrapText="1"/>
    </xf>
    <xf numFmtId="0" fontId="2" fillId="0" borderId="37" xfId="2" applyFont="1" applyBorder="1" applyAlignment="1">
      <alignment horizontal="center" wrapText="1"/>
    </xf>
    <xf numFmtId="0" fontId="2" fillId="0" borderId="40" xfId="2" applyFont="1" applyBorder="1" applyAlignment="1">
      <alignment horizontal="center" wrapText="1"/>
    </xf>
    <xf numFmtId="0" fontId="50" fillId="23" borderId="32" xfId="0" applyFont="1" applyFill="1" applyBorder="1" applyAlignment="1" applyProtection="1">
      <alignment horizontal="center" vertical="center" wrapText="1"/>
    </xf>
    <xf numFmtId="0" fontId="50" fillId="23" borderId="14" xfId="0" applyFont="1" applyFill="1" applyBorder="1" applyAlignment="1" applyProtection="1">
      <alignment horizontal="center" vertical="center" wrapText="1"/>
    </xf>
    <xf numFmtId="0" fontId="22" fillId="23" borderId="4" xfId="0" applyFont="1" applyFill="1" applyBorder="1" applyAlignment="1">
      <alignment horizontal="center" vertical="center" wrapText="1"/>
    </xf>
    <xf numFmtId="0" fontId="39" fillId="29" borderId="15" xfId="0" applyFont="1" applyFill="1" applyBorder="1" applyAlignment="1" applyProtection="1">
      <alignment horizontal="center" vertical="center" wrapText="1"/>
    </xf>
    <xf numFmtId="0" fontId="13" fillId="7" borderId="4" xfId="4" applyFont="1" applyFill="1" applyBorder="1" applyAlignment="1" applyProtection="1">
      <alignment horizontal="center" vertical="center" wrapText="1"/>
      <protection locked="0"/>
    </xf>
    <xf numFmtId="0" fontId="1" fillId="0" borderId="4" xfId="2" applyFont="1" applyBorder="1" applyAlignment="1">
      <alignment horizontal="center" wrapText="1"/>
    </xf>
    <xf numFmtId="0" fontId="6" fillId="0" borderId="4" xfId="2" applyBorder="1" applyAlignment="1">
      <alignment horizontal="center" wrapText="1"/>
    </xf>
    <xf numFmtId="0" fontId="0" fillId="0" borderId="0" xfId="0" applyFont="1" applyAlignment="1">
      <alignment horizontal="center" vertical="center"/>
    </xf>
    <xf numFmtId="0" fontId="0" fillId="16" borderId="66" xfId="0" applyFont="1" applyFill="1" applyBorder="1" applyAlignment="1">
      <alignment horizontal="center" vertical="center"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horizontal="center" vertical="center" wrapText="1"/>
    </xf>
    <xf numFmtId="0" fontId="22" fillId="21" borderId="65" xfId="0" applyFont="1" applyFill="1" applyBorder="1"/>
    <xf numFmtId="0" fontId="18" fillId="9" borderId="68" xfId="1" applyFont="1" applyFill="1" applyBorder="1" applyAlignment="1">
      <alignment horizontal="center" vertical="center" wrapText="1"/>
    </xf>
    <xf numFmtId="0" fontId="10" fillId="11" borderId="70" xfId="1" applyFont="1" applyFill="1" applyBorder="1" applyAlignment="1">
      <alignment vertical="center" wrapText="1"/>
    </xf>
    <xf numFmtId="0" fontId="18" fillId="9" borderId="71" xfId="1" applyFont="1" applyFill="1" applyBorder="1" applyAlignment="1">
      <alignment horizontal="center" vertical="center" wrapText="1"/>
    </xf>
    <xf numFmtId="0" fontId="1" fillId="0" borderId="72" xfId="1" applyFont="1" applyBorder="1" applyAlignment="1">
      <alignment horizontal="center" vertical="center"/>
    </xf>
    <xf numFmtId="0" fontId="1" fillId="0" borderId="72" xfId="1" applyFont="1" applyBorder="1" applyAlignment="1"/>
    <xf numFmtId="0" fontId="6" fillId="0" borderId="69" xfId="2" applyBorder="1" applyAlignment="1">
      <alignment wrapText="1"/>
    </xf>
    <xf numFmtId="0" fontId="50" fillId="23" borderId="32" xfId="0" applyFont="1" applyFill="1" applyBorder="1" applyAlignment="1" applyProtection="1">
      <alignment horizontal="center" vertical="center" wrapText="1"/>
    </xf>
    <xf numFmtId="0" fontId="50" fillId="23" borderId="31" xfId="0" applyFont="1" applyFill="1" applyBorder="1" applyAlignment="1" applyProtection="1">
      <alignment horizontal="center" vertical="center" wrapText="1"/>
    </xf>
    <xf numFmtId="0" fontId="50" fillId="23" borderId="46" xfId="0" applyFont="1" applyFill="1" applyBorder="1" applyAlignment="1" applyProtection="1">
      <alignment horizontal="center" vertical="center" wrapText="1"/>
    </xf>
    <xf numFmtId="0" fontId="50" fillId="23" borderId="47" xfId="0" applyFont="1" applyFill="1" applyBorder="1" applyAlignment="1" applyProtection="1">
      <alignment horizontal="center" vertical="center" wrapText="1"/>
    </xf>
    <xf numFmtId="0" fontId="47" fillId="0" borderId="46" xfId="0" applyFont="1" applyFill="1" applyBorder="1" applyAlignment="1">
      <alignment horizontal="center"/>
    </xf>
    <xf numFmtId="0" fontId="47" fillId="0" borderId="24" xfId="0" applyFont="1" applyFill="1" applyBorder="1" applyAlignment="1">
      <alignment horizontal="center"/>
    </xf>
    <xf numFmtId="0" fontId="47" fillId="0" borderId="47" xfId="0" applyFont="1" applyFill="1" applyBorder="1" applyAlignment="1">
      <alignment horizontal="center"/>
    </xf>
    <xf numFmtId="0" fontId="50" fillId="23" borderId="24" xfId="0" applyFont="1" applyFill="1" applyBorder="1" applyAlignment="1" applyProtection="1">
      <alignment horizontal="center" vertical="center" wrapText="1"/>
    </xf>
    <xf numFmtId="0" fontId="50" fillId="23" borderId="53" xfId="0" applyFont="1" applyFill="1" applyBorder="1" applyAlignment="1" applyProtection="1">
      <alignment horizontal="center" vertical="center" wrapText="1"/>
    </xf>
    <xf numFmtId="0" fontId="50" fillId="23" borderId="54" xfId="0" applyFont="1" applyFill="1" applyBorder="1" applyAlignment="1" applyProtection="1">
      <alignment horizontal="center" vertical="center" wrapText="1"/>
    </xf>
    <xf numFmtId="0" fontId="50" fillId="23" borderId="14" xfId="0" applyFont="1" applyFill="1" applyBorder="1" applyAlignment="1" applyProtection="1">
      <alignment horizontal="center" vertical="center" wrapText="1"/>
    </xf>
    <xf numFmtId="0" fontId="49" fillId="11" borderId="46" xfId="0" applyFont="1" applyFill="1" applyBorder="1" applyAlignment="1" applyProtection="1">
      <alignment horizontal="center" vertical="center" wrapText="1"/>
    </xf>
    <xf numFmtId="0" fontId="49" fillId="11" borderId="24" xfId="0" applyFont="1" applyFill="1" applyBorder="1" applyAlignment="1" applyProtection="1">
      <alignment horizontal="center" vertical="center" wrapText="1"/>
    </xf>
    <xf numFmtId="0" fontId="49" fillId="11" borderId="47" xfId="0" applyFont="1" applyFill="1" applyBorder="1" applyAlignment="1" applyProtection="1">
      <alignment horizontal="center" vertical="center" wrapText="1"/>
    </xf>
    <xf numFmtId="0" fontId="49" fillId="11" borderId="46" xfId="0" applyFont="1" applyFill="1" applyBorder="1" applyAlignment="1" applyProtection="1">
      <alignment horizontal="center" vertical="center"/>
    </xf>
    <xf numFmtId="0" fontId="49" fillId="11" borderId="24" xfId="0" applyFont="1" applyFill="1" applyBorder="1" applyAlignment="1" applyProtection="1">
      <alignment horizontal="center" vertical="center"/>
    </xf>
    <xf numFmtId="0" fontId="49" fillId="11" borderId="47" xfId="0" applyFont="1" applyFill="1" applyBorder="1" applyAlignment="1" applyProtection="1">
      <alignment horizontal="center" vertical="center"/>
    </xf>
    <xf numFmtId="0" fontId="49" fillId="11" borderId="46" xfId="0" applyFont="1" applyFill="1" applyBorder="1" applyAlignment="1">
      <alignment horizontal="center" vertical="center" wrapText="1"/>
    </xf>
    <xf numFmtId="0" fontId="49" fillId="11" borderId="24" xfId="0" applyFont="1" applyFill="1" applyBorder="1" applyAlignment="1">
      <alignment horizontal="center" vertical="center" wrapText="1"/>
    </xf>
    <xf numFmtId="0" fontId="49" fillId="11" borderId="47" xfId="0" applyFont="1" applyFill="1" applyBorder="1" applyAlignment="1">
      <alignment horizontal="center" vertical="center" wrapText="1"/>
    </xf>
    <xf numFmtId="0" fontId="14" fillId="7" borderId="36" xfId="0" applyFont="1" applyFill="1" applyBorder="1" applyAlignment="1" applyProtection="1">
      <alignment horizontal="center" vertical="center"/>
    </xf>
    <xf numFmtId="0" fontId="14" fillId="7" borderId="39" xfId="0" applyFont="1" applyFill="1" applyBorder="1" applyAlignment="1" applyProtection="1">
      <alignment horizontal="center" vertical="center"/>
    </xf>
    <xf numFmtId="0" fontId="48" fillId="11" borderId="37" xfId="0" applyFont="1" applyFill="1" applyBorder="1" applyAlignment="1" applyProtection="1">
      <alignment horizontal="center" vertical="center"/>
    </xf>
    <xf numFmtId="0" fontId="48" fillId="11" borderId="38" xfId="0" applyFont="1" applyFill="1" applyBorder="1" applyAlignment="1" applyProtection="1">
      <alignment horizontal="center" vertical="center"/>
    </xf>
    <xf numFmtId="0" fontId="48" fillId="11" borderId="40" xfId="0" applyFont="1" applyFill="1" applyBorder="1" applyAlignment="1" applyProtection="1">
      <alignment horizontal="center" vertical="center"/>
    </xf>
    <xf numFmtId="0" fontId="50" fillId="23" borderId="4" xfId="0" applyFont="1" applyFill="1" applyBorder="1" applyAlignment="1" applyProtection="1">
      <alignment horizontal="center" vertical="center" wrapText="1"/>
    </xf>
    <xf numFmtId="0" fontId="50" fillId="23" borderId="19" xfId="0" applyFont="1" applyFill="1" applyBorder="1" applyAlignment="1" applyProtection="1">
      <alignment horizontal="center" vertical="center" wrapText="1"/>
    </xf>
    <xf numFmtId="0" fontId="50" fillId="23" borderId="65" xfId="0" applyFont="1" applyFill="1" applyBorder="1" applyAlignment="1" applyProtection="1">
      <alignment horizontal="center" vertical="center" wrapText="1"/>
    </xf>
    <xf numFmtId="0" fontId="50" fillId="23" borderId="66" xfId="0" applyFont="1" applyFill="1" applyBorder="1" applyAlignment="1" applyProtection="1">
      <alignment horizontal="center" vertical="center" wrapText="1"/>
    </xf>
    <xf numFmtId="0" fontId="49" fillId="11" borderId="36" xfId="0" applyFont="1" applyFill="1" applyBorder="1" applyAlignment="1" applyProtection="1">
      <alignment horizontal="center" vertical="center"/>
    </xf>
    <xf numFmtId="0" fontId="49" fillId="11" borderId="37" xfId="0" applyFont="1" applyFill="1" applyBorder="1" applyAlignment="1" applyProtection="1">
      <alignment horizontal="center" vertical="center"/>
    </xf>
    <xf numFmtId="0" fontId="49" fillId="11" borderId="38" xfId="0" applyFont="1" applyFill="1" applyBorder="1" applyAlignment="1" applyProtection="1">
      <alignment horizontal="center" vertical="center"/>
    </xf>
    <xf numFmtId="0" fontId="49" fillId="11" borderId="24" xfId="0" applyFont="1" applyFill="1" applyBorder="1" applyAlignment="1">
      <alignment horizontal="center" vertical="center"/>
    </xf>
    <xf numFmtId="0" fontId="49" fillId="11" borderId="47" xfId="0" applyFont="1" applyFill="1" applyBorder="1" applyAlignment="1">
      <alignment horizontal="center" vertical="center"/>
    </xf>
    <xf numFmtId="0" fontId="50" fillId="23" borderId="30" xfId="0" applyFont="1" applyFill="1" applyBorder="1" applyAlignment="1" applyProtection="1">
      <alignment horizontal="center" vertical="center" wrapText="1"/>
    </xf>
    <xf numFmtId="0" fontId="0" fillId="15" borderId="46" xfId="0" applyFill="1" applyBorder="1" applyAlignment="1">
      <alignment horizontal="center" wrapText="1"/>
    </xf>
    <xf numFmtId="0" fontId="0" fillId="15" borderId="41" xfId="0" applyFill="1" applyBorder="1" applyAlignment="1">
      <alignment horizontal="center" wrapText="1"/>
    </xf>
    <xf numFmtId="0" fontId="25" fillId="18" borderId="36" xfId="0" applyFont="1" applyFill="1" applyBorder="1" applyAlignment="1">
      <alignment horizontal="center" vertical="center" wrapText="1"/>
    </xf>
    <xf numFmtId="0" fontId="25" fillId="18" borderId="38" xfId="0" applyFont="1" applyFill="1" applyBorder="1" applyAlignment="1">
      <alignment horizontal="center" vertical="center" wrapText="1"/>
    </xf>
    <xf numFmtId="0" fontId="26" fillId="18" borderId="64" xfId="0" applyFont="1" applyFill="1" applyBorder="1" applyAlignment="1">
      <alignment horizontal="center" vertical="center" wrapText="1"/>
    </xf>
    <xf numFmtId="0" fontId="26" fillId="18" borderId="52" xfId="0"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6" fillId="18" borderId="49" xfId="0" applyFont="1" applyFill="1" applyBorder="1" applyAlignment="1">
      <alignment horizontal="center" vertical="center" wrapText="1"/>
    </xf>
    <xf numFmtId="0" fontId="26" fillId="18" borderId="50" xfId="0" applyFont="1" applyFill="1" applyBorder="1" applyAlignment="1">
      <alignment horizontal="center" vertical="center" wrapText="1"/>
    </xf>
    <xf numFmtId="0" fontId="0" fillId="26" borderId="15" xfId="0" applyFill="1" applyBorder="1" applyAlignment="1">
      <alignment horizontal="center" wrapText="1"/>
    </xf>
    <xf numFmtId="0" fontId="0" fillId="26" borderId="16" xfId="0" applyFill="1" applyBorder="1" applyAlignment="1">
      <alignment horizontal="center" wrapText="1"/>
    </xf>
    <xf numFmtId="0" fontId="0" fillId="0" borderId="51" xfId="0" applyBorder="1" applyAlignment="1">
      <alignment horizontal="center" wrapText="1"/>
    </xf>
    <xf numFmtId="0" fontId="0" fillId="0" borderId="67" xfId="0" applyBorder="1" applyAlignment="1">
      <alignment horizontal="center" wrapText="1"/>
    </xf>
    <xf numFmtId="0" fontId="0" fillId="0" borderId="19" xfId="0" applyBorder="1" applyAlignment="1">
      <alignment horizontal="left" wrapText="1"/>
    </xf>
    <xf numFmtId="0" fontId="0" fillId="0" borderId="66" xfId="0" applyBorder="1" applyAlignment="1">
      <alignment horizontal="left" wrapText="1"/>
    </xf>
    <xf numFmtId="0" fontId="0" fillId="0" borderId="5" xfId="0" applyBorder="1" applyAlignment="1">
      <alignment horizontal="center" wrapText="1"/>
    </xf>
    <xf numFmtId="0" fontId="0" fillId="0" borderId="10" xfId="0" applyBorder="1" applyAlignment="1">
      <alignment horizontal="center" wrapText="1"/>
    </xf>
    <xf numFmtId="0" fontId="25" fillId="18" borderId="13" xfId="0" applyFont="1" applyFill="1" applyBorder="1" applyAlignment="1">
      <alignment horizontal="center" wrapText="1"/>
    </xf>
    <xf numFmtId="0" fontId="25" fillId="18" borderId="18" xfId="0" applyFont="1" applyFill="1" applyBorder="1" applyAlignment="1">
      <alignment horizontal="center" wrapText="1"/>
    </xf>
    <xf numFmtId="0" fontId="0" fillId="0" borderId="17" xfId="0" applyBorder="1" applyAlignment="1">
      <alignment horizontal="left" vertical="center" wrapText="1"/>
    </xf>
    <xf numFmtId="0" fontId="0" fillId="0" borderId="22" xfId="0" applyBorder="1" applyAlignment="1">
      <alignment horizontal="left" vertical="center" wrapText="1"/>
    </xf>
    <xf numFmtId="0" fontId="22" fillId="23" borderId="4"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4" fillId="23" borderId="4" xfId="0" applyFont="1" applyFill="1" applyBorder="1" applyAlignment="1">
      <alignment horizontal="center" wrapText="1"/>
    </xf>
    <xf numFmtId="0" fontId="11" fillId="13" borderId="4" xfId="1" applyFont="1" applyFill="1" applyBorder="1" applyAlignment="1">
      <alignment horizontal="center" vertical="center"/>
    </xf>
    <xf numFmtId="0" fontId="19" fillId="14" borderId="4" xfId="1" applyFont="1" applyFill="1" applyBorder="1" applyAlignment="1">
      <alignment horizontal="center" vertical="center" textRotation="90"/>
    </xf>
    <xf numFmtId="0" fontId="11" fillId="13" borderId="19" xfId="1" applyFont="1" applyFill="1" applyBorder="1" applyAlignment="1">
      <alignment horizontal="center" vertical="center"/>
    </xf>
    <xf numFmtId="0" fontId="11" fillId="13" borderId="65" xfId="1" applyFont="1" applyFill="1" applyBorder="1" applyAlignment="1">
      <alignment horizontal="center" vertical="center"/>
    </xf>
    <xf numFmtId="0" fontId="11" fillId="13" borderId="66" xfId="1" applyFont="1" applyFill="1" applyBorder="1" applyAlignment="1">
      <alignment horizontal="center" vertical="center"/>
    </xf>
    <xf numFmtId="0" fontId="19" fillId="14" borderId="69" xfId="1" applyFont="1" applyFill="1" applyBorder="1" applyAlignment="1">
      <alignment horizontal="center" vertical="center" textRotation="90"/>
    </xf>
    <xf numFmtId="0" fontId="19" fillId="14" borderId="20" xfId="1" applyFont="1" applyFill="1" applyBorder="1" applyAlignment="1">
      <alignment horizontal="center" vertical="center" textRotation="90"/>
    </xf>
    <xf numFmtId="0" fontId="19" fillId="14" borderId="6" xfId="1" applyFont="1" applyFill="1" applyBorder="1" applyAlignment="1">
      <alignment horizontal="center" vertical="center" textRotation="90"/>
    </xf>
    <xf numFmtId="0" fontId="39" fillId="29" borderId="13" xfId="0" applyFont="1" applyFill="1" applyBorder="1" applyAlignment="1" applyProtection="1">
      <alignment horizontal="center" vertical="center" wrapText="1"/>
    </xf>
    <xf numFmtId="0" fontId="39" fillId="29" borderId="15" xfId="0" applyFont="1" applyFill="1" applyBorder="1" applyAlignment="1" applyProtection="1">
      <alignment horizontal="center" vertical="center" wrapText="1"/>
    </xf>
    <xf numFmtId="0" fontId="25" fillId="24" borderId="46" xfId="0" applyFont="1" applyFill="1" applyBorder="1" applyAlignment="1">
      <alignment horizontal="center" wrapText="1"/>
    </xf>
    <xf numFmtId="0" fontId="25" fillId="24" borderId="24" xfId="0" applyFont="1" applyFill="1" applyBorder="1" applyAlignment="1">
      <alignment horizontal="center" wrapText="1"/>
    </xf>
    <xf numFmtId="0" fontId="25" fillId="24" borderId="47" xfId="0" applyFont="1" applyFill="1" applyBorder="1" applyAlignment="1">
      <alignment horizontal="center" wrapText="1"/>
    </xf>
    <xf numFmtId="0" fontId="44" fillId="24" borderId="19" xfId="2" applyFont="1" applyFill="1" applyBorder="1" applyAlignment="1">
      <alignment horizontal="center" vertical="center" wrapText="1"/>
    </xf>
    <xf numFmtId="0" fontId="44" fillId="24" borderId="66" xfId="2" applyFont="1" applyFill="1" applyBorder="1" applyAlignment="1">
      <alignment horizontal="center" vertical="center" wrapText="1"/>
    </xf>
    <xf numFmtId="0" fontId="43" fillId="19" borderId="73" xfId="4" applyFont="1" applyFill="1" applyBorder="1" applyAlignment="1" applyProtection="1">
      <alignment horizontal="center" vertical="center" wrapText="1"/>
      <protection locked="0"/>
    </xf>
    <xf numFmtId="0" fontId="43" fillId="19" borderId="56" xfId="4" applyFont="1" applyFill="1" applyBorder="1" applyAlignment="1" applyProtection="1">
      <alignment horizontal="center" vertical="center" wrapText="1"/>
      <protection locked="0"/>
    </xf>
    <xf numFmtId="0" fontId="43" fillId="19" borderId="57" xfId="4" applyFont="1" applyFill="1" applyBorder="1" applyAlignment="1" applyProtection="1">
      <alignment horizontal="center" vertical="center" wrapText="1"/>
      <protection locked="0"/>
    </xf>
    <xf numFmtId="0" fontId="43" fillId="19" borderId="58" xfId="4" applyFont="1" applyFill="1" applyBorder="1" applyAlignment="1" applyProtection="1">
      <alignment horizontal="center" vertical="center" wrapText="1"/>
      <protection locked="0"/>
    </xf>
    <xf numFmtId="0" fontId="43" fillId="19" borderId="52" xfId="4" applyFont="1" applyFill="1" applyBorder="1" applyAlignment="1" applyProtection="1">
      <alignment horizontal="center" vertical="center" wrapText="1"/>
      <protection locked="0"/>
    </xf>
    <xf numFmtId="0" fontId="13" fillId="7" borderId="15" xfId="4" applyFont="1" applyFill="1" applyBorder="1" applyAlignment="1" applyProtection="1">
      <alignment horizontal="center" vertical="center" wrapText="1"/>
      <protection locked="0"/>
    </xf>
    <xf numFmtId="0" fontId="13" fillId="7" borderId="4" xfId="4" applyFont="1" applyFill="1" applyBorder="1" applyAlignment="1" applyProtection="1">
      <alignment horizontal="center" vertical="center" wrapText="1"/>
      <protection locked="0"/>
    </xf>
    <xf numFmtId="0" fontId="1" fillId="6" borderId="4" xfId="2" applyFont="1" applyFill="1" applyBorder="1" applyAlignment="1">
      <alignment horizontal="center" wrapText="1"/>
    </xf>
    <xf numFmtId="0" fontId="36" fillId="19" borderId="23" xfId="2" applyFont="1" applyFill="1" applyBorder="1" applyAlignment="1">
      <alignment horizontal="center" vertical="center" wrapText="1"/>
    </xf>
    <xf numFmtId="0" fontId="36" fillId="19" borderId="0" xfId="2" applyFont="1" applyFill="1" applyBorder="1" applyAlignment="1">
      <alignment horizontal="center" vertical="center" wrapText="1"/>
    </xf>
    <xf numFmtId="0" fontId="36" fillId="19" borderId="63" xfId="2" applyFont="1" applyFill="1" applyBorder="1" applyAlignment="1">
      <alignment horizontal="center" vertical="center" wrapText="1"/>
    </xf>
    <xf numFmtId="0" fontId="42" fillId="6" borderId="0" xfId="4" applyFont="1" applyFill="1" applyBorder="1" applyAlignment="1" applyProtection="1">
      <alignment horizontal="center" vertical="center" wrapText="1"/>
      <protection locked="0"/>
    </xf>
    <xf numFmtId="0" fontId="42" fillId="6" borderId="63" xfId="4" applyFont="1" applyFill="1" applyBorder="1" applyAlignment="1" applyProtection="1">
      <alignment horizontal="center" vertical="center" wrapText="1"/>
      <protection locked="0"/>
    </xf>
    <xf numFmtId="0" fontId="6" fillId="18" borderId="74" xfId="2" applyFill="1" applyBorder="1" applyAlignment="1">
      <alignment wrapText="1"/>
    </xf>
    <xf numFmtId="0" fontId="6" fillId="18" borderId="75" xfId="2" applyFill="1" applyBorder="1" applyAlignment="1">
      <alignment wrapText="1"/>
    </xf>
    <xf numFmtId="0" fontId="6" fillId="18" borderId="76" xfId="2" applyFill="1" applyBorder="1" applyAlignment="1">
      <alignment wrapText="1"/>
    </xf>
    <xf numFmtId="0" fontId="6" fillId="0" borderId="69" xfId="2" applyBorder="1" applyAlignment="1">
      <alignment wrapText="1"/>
    </xf>
    <xf numFmtId="0" fontId="6" fillId="0" borderId="20" xfId="2" applyBorder="1" applyAlignment="1">
      <alignment wrapText="1"/>
    </xf>
    <xf numFmtId="0" fontId="6" fillId="0" borderId="6" xfId="2" applyBorder="1" applyAlignment="1">
      <alignment wrapText="1"/>
    </xf>
    <xf numFmtId="0" fontId="6" fillId="0" borderId="14" xfId="2" applyBorder="1" applyAlignment="1">
      <alignment horizontal="center" wrapText="1"/>
    </xf>
    <xf numFmtId="0" fontId="1" fillId="0" borderId="4" xfId="2" applyFont="1" applyBorder="1" applyAlignment="1">
      <alignment horizontal="center" wrapText="1"/>
    </xf>
    <xf numFmtId="0" fontId="6" fillId="0" borderId="4" xfId="2" applyBorder="1" applyAlignment="1">
      <alignment horizontal="center" wrapText="1"/>
    </xf>
    <xf numFmtId="0" fontId="6" fillId="0" borderId="69" xfId="2" applyBorder="1" applyAlignment="1">
      <alignment horizontal="center" wrapText="1"/>
    </xf>
  </cellXfs>
  <cellStyles count="8">
    <cellStyle name="Excel Built-in Normal" xfId="1" xr:uid="{00000000-0005-0000-0000-000000000000}"/>
    <cellStyle name="Moneda 2" xfId="7" xr:uid="{00000000-0005-0000-0000-000001000000}"/>
    <cellStyle name="Normal" xfId="0" builtinId="0"/>
    <cellStyle name="Normal 2" xfId="2" xr:uid="{00000000-0005-0000-0000-000003000000}"/>
    <cellStyle name="Normal 2 2" xfId="3" xr:uid="{00000000-0005-0000-0000-000004000000}"/>
    <cellStyle name="Normal_Mapa de riesgos nuevo IST_GESTION ultimo" xfId="4" xr:uid="{00000000-0005-0000-0000-000005000000}"/>
    <cellStyle name="Salida 2" xfId="5" xr:uid="{00000000-0005-0000-0000-000006000000}"/>
    <cellStyle name="Salida 2 2" xfId="6" xr:uid="{00000000-0005-0000-0000-000007000000}"/>
  </cellStyles>
  <dxfs count="8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633B90"/>
      <color rgb="FF632990"/>
      <color rgb="FF7BEFC3"/>
      <color rgb="FF4477F0"/>
      <color rgb="FF3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854982</xdr:colOff>
      <xdr:row>4</xdr:row>
      <xdr:rowOff>272143</xdr:rowOff>
    </xdr:from>
    <xdr:to>
      <xdr:col>0</xdr:col>
      <xdr:colOff>3037265</xdr:colOff>
      <xdr:row>5</xdr:row>
      <xdr:rowOff>588130</xdr:rowOff>
    </xdr:to>
    <xdr:pic>
      <xdr:nvPicPr>
        <xdr:cNvPr id="3" name="image1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a:xfrm>
          <a:off x="854982" y="2002518"/>
          <a:ext cx="2182283" cy="1157362"/>
        </a:xfrm>
        <a:prstGeom prst="rect">
          <a:avLst/>
        </a:prstGeom>
        <a:ln/>
      </xdr:spPr>
    </xdr:pic>
    <xdr:clientData/>
  </xdr:twoCellAnchor>
  <xdr:twoCellAnchor editAs="oneCell">
    <xdr:from>
      <xdr:col>35</xdr:col>
      <xdr:colOff>73478</xdr:colOff>
      <xdr:row>0</xdr:row>
      <xdr:rowOff>157843</xdr:rowOff>
    </xdr:from>
    <xdr:to>
      <xdr:col>35</xdr:col>
      <xdr:colOff>2244875</xdr:colOff>
      <xdr:row>1</xdr:row>
      <xdr:rowOff>1026280</xdr:rowOff>
    </xdr:to>
    <xdr:pic>
      <xdr:nvPicPr>
        <xdr:cNvPr id="5" name="image11.png">
          <a:extLst>
            <a:ext uri="{FF2B5EF4-FFF2-40B4-BE49-F238E27FC236}">
              <a16:creationId xmlns:a16="http://schemas.microsoft.com/office/drawing/2014/main" id="{32B87770-1603-4C1F-B462-1F1C8C22D64B}"/>
            </a:ext>
          </a:extLst>
        </xdr:cNvPr>
        <xdr:cNvPicPr/>
      </xdr:nvPicPr>
      <xdr:blipFill>
        <a:blip xmlns:r="http://schemas.openxmlformats.org/officeDocument/2006/relationships" r:embed="rId1"/>
        <a:srcRect/>
        <a:stretch>
          <a:fillRect/>
        </a:stretch>
      </xdr:blipFill>
      <xdr:spPr>
        <a:xfrm>
          <a:off x="57386764" y="157843"/>
          <a:ext cx="2171397" cy="1167794"/>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2345766</xdr:colOff>
      <xdr:row>1</xdr:row>
      <xdr:rowOff>74707</xdr:rowOff>
    </xdr:from>
    <xdr:to>
      <xdr:col>0</xdr:col>
      <xdr:colOff>3538394</xdr:colOff>
      <xdr:row>1</xdr:row>
      <xdr:rowOff>747061</xdr:rowOff>
    </xdr:to>
    <xdr:pic>
      <xdr:nvPicPr>
        <xdr:cNvPr id="3" name="image1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rcRect/>
        <a:stretch>
          <a:fillRect/>
        </a:stretch>
      </xdr:blipFill>
      <xdr:spPr>
        <a:xfrm>
          <a:off x="2345766" y="268942"/>
          <a:ext cx="1192628" cy="672354"/>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martin.puerto/Documents/Martin%202015/Riesgos/Copia%20de%20PROPUESTA%20MAPA%20DE%20RIESGOS%20SNR%202013%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den/Downloads/SM.FT.05%20MAPA%20DE%20RIESGOS%20PARA%20PROCESOS%20202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den/Desktop/SM.FT.05%20MAPA%20DE%20RIESGOS%20PARA%20PROCESOS%202021%20jo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cell r="M2" t="str">
            <v>EXT</v>
          </cell>
        </row>
      </sheetData>
      <sheetData sheetId="1"/>
      <sheetData sheetId="2">
        <row r="3">
          <cell r="B3" t="str">
            <v>Estratégico</v>
          </cell>
        </row>
      </sheetData>
      <sheetData sheetId="3" refreshError="1"/>
      <sheetData sheetId="4">
        <row r="4">
          <cell r="A4" t="str">
            <v xml:space="preserve">1. El evento puede ocurrir solo en circunstancias excepcionales.
No se ha presentado en los últimos 5 años.
</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MAPA DE RIESGOS"/>
      <sheetName val="IMPACTO DE CORRUPCIÓN"/>
      <sheetName val="Listas Nuevas"/>
      <sheetName val="MATRIZ DE CALIFICACIÓN"/>
      <sheetName val="Evaluación Diseño Control"/>
      <sheetName val="Evalua Control"/>
    </sheetNames>
    <sheetDataSet>
      <sheetData sheetId="0"/>
      <sheetData sheetId="1"/>
      <sheetData sheetId="2"/>
      <sheetData sheetId="3">
        <row r="3">
          <cell r="X3" t="str">
            <v>FUERTEFUERTE</v>
          </cell>
          <cell r="Y3" t="str">
            <v>FUERTE</v>
          </cell>
          <cell r="Z3" t="str">
            <v>No</v>
          </cell>
        </row>
        <row r="4">
          <cell r="X4" t="str">
            <v>FUERTEMODERADO</v>
          </cell>
          <cell r="Y4" t="str">
            <v>MODERADO</v>
          </cell>
          <cell r="Z4" t="str">
            <v>Si</v>
          </cell>
        </row>
        <row r="5">
          <cell r="X5" t="str">
            <v>FUERTEDÉBIL</v>
          </cell>
          <cell r="Y5" t="str">
            <v>DÉBIL</v>
          </cell>
          <cell r="Z5" t="str">
            <v>Si</v>
          </cell>
        </row>
        <row r="6">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4">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5">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MAPA DE RIESGOS"/>
      <sheetName val="IMPACTO DE CORRUPCIÓN"/>
      <sheetName val="Listas Nuevas"/>
      <sheetName val="MATRIZ DE CALIFICACIÓN"/>
      <sheetName val="Evaluación Diseño Control"/>
      <sheetName val="Evalua Control"/>
    </sheetNames>
    <sheetDataSet>
      <sheetData sheetId="0" refreshError="1"/>
      <sheetData sheetId="1" refreshError="1"/>
      <sheetData sheetId="2" refreshError="1"/>
      <sheetData sheetId="3"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4"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5"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8" tint="-0.499984740745262"/>
  </sheetPr>
  <dimension ref="A1:WST61"/>
  <sheetViews>
    <sheetView tabSelected="1" topLeftCell="A4" zoomScale="60" zoomScaleNormal="60" workbookViewId="0">
      <pane ySplit="4" topLeftCell="A8" activePane="bottomLeft" state="frozen"/>
      <selection activeCell="A4" sqref="A4"/>
      <selection pane="bottomLeft" activeCell="BA8" sqref="BA8"/>
    </sheetView>
  </sheetViews>
  <sheetFormatPr baseColWidth="10" defaultColWidth="10.7109375" defaultRowHeight="54" customHeight="1" x14ac:dyDescent="0.25"/>
  <cols>
    <col min="1" max="1" width="60.42578125" style="121" customWidth="1"/>
    <col min="2" max="2" width="68.85546875" style="121" customWidth="1"/>
    <col min="3" max="3" width="75.28515625" style="121" customWidth="1"/>
    <col min="4" max="4" width="28.42578125" style="121" customWidth="1"/>
    <col min="5" max="5" width="24.7109375" style="121" customWidth="1"/>
    <col min="6" max="6" width="28.7109375" style="121" customWidth="1"/>
    <col min="7" max="7" width="27.42578125" style="121" customWidth="1"/>
    <col min="8" max="8" width="62.140625" style="121" customWidth="1"/>
    <col min="9" max="9" width="62.7109375" style="121" customWidth="1"/>
    <col min="10" max="10" width="44.28515625" style="121" customWidth="1"/>
    <col min="11" max="11" width="22.28515625" style="121" customWidth="1"/>
    <col min="12" max="12" width="18.42578125" style="121" customWidth="1"/>
    <col min="13" max="13" width="31.5703125" style="121" customWidth="1"/>
    <col min="14" max="14" width="31.7109375" style="121" customWidth="1"/>
    <col min="15" max="15" width="26.42578125" style="121" customWidth="1"/>
    <col min="16" max="16" width="63.7109375" style="121" customWidth="1"/>
    <col min="17" max="17" width="32" style="121" customWidth="1"/>
    <col min="18" max="18" width="28" style="121" customWidth="1"/>
    <col min="19" max="19" width="51.28515625" style="121" customWidth="1"/>
    <col min="20" max="20" width="53.85546875" style="121" customWidth="1"/>
    <col min="21" max="21" width="45.42578125" style="121" customWidth="1"/>
    <col min="22" max="22" width="72.85546875" style="121" customWidth="1"/>
    <col min="23" max="24" width="20" style="121" customWidth="1"/>
    <col min="25" max="25" width="28.140625" style="121" customWidth="1"/>
    <col min="26" max="26" width="21.7109375" style="121" customWidth="1"/>
    <col min="27" max="27" width="24.42578125" style="121" customWidth="1"/>
    <col min="28" max="28" width="24.85546875" style="121" customWidth="1"/>
    <col min="29" max="29" width="22" style="121" customWidth="1"/>
    <col min="30" max="30" width="21.42578125" style="121" customWidth="1"/>
    <col min="31" max="31" width="24.42578125" style="121" customWidth="1"/>
    <col min="32" max="32" width="34.7109375" style="121" customWidth="1"/>
    <col min="33" max="33" width="22.85546875" style="121" customWidth="1"/>
    <col min="34" max="34" width="21.42578125" style="121" customWidth="1"/>
    <col min="35" max="35" width="28.28515625" style="121" customWidth="1"/>
    <col min="36" max="36" width="53.42578125" style="121" customWidth="1"/>
    <col min="37" max="39" width="21.7109375" style="121" customWidth="1"/>
    <col min="40" max="40" width="19.5703125" style="121" customWidth="1"/>
    <col min="41" max="43" width="21.7109375" style="121" customWidth="1"/>
    <col min="44" max="44" width="18.85546875" style="121" customWidth="1"/>
    <col min="45" max="45" width="68.85546875" style="121" customWidth="1"/>
    <col min="46" max="46" width="62.28515625" style="121" customWidth="1"/>
    <col min="47" max="47" width="52.42578125" style="121" customWidth="1"/>
    <col min="48" max="48" width="24.42578125" style="121" customWidth="1"/>
    <col min="49" max="49" width="23.28515625" style="121" customWidth="1"/>
    <col min="50" max="50" width="37.5703125" style="121" customWidth="1"/>
    <col min="51" max="51" width="54.85546875" style="121" customWidth="1"/>
    <col min="52" max="16062" width="10.7109375" style="121"/>
    <col min="16063" max="16384" width="0" style="121" hidden="1" customWidth="1"/>
  </cols>
  <sheetData>
    <row r="1" spans="1:51" ht="24" customHeight="1" x14ac:dyDescent="0.25">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row>
    <row r="2" spans="1:51" ht="93.75" customHeight="1" thickBot="1" x14ac:dyDescent="0.3">
      <c r="A2" s="120"/>
      <c r="B2" s="122" t="s">
        <v>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row>
    <row r="3" spans="1:51" ht="36" customHeight="1" thickBot="1" x14ac:dyDescent="0.4">
      <c r="A3" s="231" t="s">
        <v>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3"/>
    </row>
    <row r="4" spans="1:51" ht="18.75" customHeight="1" thickBot="1" x14ac:dyDescent="0.3">
      <c r="A4" s="123"/>
      <c r="B4" s="123"/>
      <c r="C4" s="123"/>
      <c r="D4" s="123"/>
      <c r="E4" s="123"/>
      <c r="F4" s="123"/>
      <c r="G4" s="123"/>
      <c r="H4" s="123"/>
      <c r="I4" s="123"/>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row>
    <row r="5" spans="1:51" ht="66.75" customHeight="1" thickBot="1" x14ac:dyDescent="0.3">
      <c r="A5" s="247"/>
      <c r="B5" s="249" t="s">
        <v>2</v>
      </c>
      <c r="C5" s="249"/>
      <c r="D5" s="250"/>
      <c r="E5" s="256" t="s">
        <v>3</v>
      </c>
      <c r="F5" s="257"/>
      <c r="G5" s="257"/>
      <c r="H5" s="257"/>
      <c r="I5" s="257"/>
      <c r="J5" s="257"/>
      <c r="K5" s="257"/>
      <c r="L5" s="257"/>
      <c r="M5" s="258"/>
      <c r="N5" s="244" t="s">
        <v>4</v>
      </c>
      <c r="O5" s="259"/>
      <c r="P5" s="259"/>
      <c r="Q5" s="259"/>
      <c r="R5" s="259"/>
      <c r="S5" s="259"/>
      <c r="T5" s="259"/>
      <c r="U5" s="259"/>
      <c r="V5" s="260"/>
      <c r="W5" s="238" t="s">
        <v>5</v>
      </c>
      <c r="X5" s="239"/>
      <c r="Y5" s="239"/>
      <c r="Z5" s="239"/>
      <c r="AA5" s="239"/>
      <c r="AB5" s="239"/>
      <c r="AC5" s="239"/>
      <c r="AD5" s="239"/>
      <c r="AE5" s="239"/>
      <c r="AF5" s="239"/>
      <c r="AG5" s="239"/>
      <c r="AH5" s="239"/>
      <c r="AI5" s="239"/>
      <c r="AJ5" s="240"/>
      <c r="AK5" s="244" t="s">
        <v>6</v>
      </c>
      <c r="AL5" s="245"/>
      <c r="AM5" s="245"/>
      <c r="AN5" s="245"/>
      <c r="AO5" s="245"/>
      <c r="AP5" s="245"/>
      <c r="AQ5" s="246"/>
      <c r="AR5" s="241" t="s">
        <v>7</v>
      </c>
      <c r="AS5" s="242"/>
      <c r="AT5" s="242"/>
      <c r="AU5" s="242"/>
      <c r="AV5" s="242"/>
      <c r="AW5" s="242"/>
      <c r="AX5" s="243"/>
    </row>
    <row r="6" spans="1:51" ht="89.25" customHeight="1" thickBot="1" x14ac:dyDescent="0.3">
      <c r="A6" s="248"/>
      <c r="B6" s="251"/>
      <c r="C6" s="251"/>
      <c r="D6" s="251"/>
      <c r="E6" s="252" t="s">
        <v>8</v>
      </c>
      <c r="F6" s="252"/>
      <c r="G6" s="252"/>
      <c r="H6" s="252"/>
      <c r="I6" s="253" t="s">
        <v>9</v>
      </c>
      <c r="J6" s="254"/>
      <c r="K6" s="254"/>
      <c r="L6" s="254"/>
      <c r="M6" s="255"/>
      <c r="N6" s="261" t="s">
        <v>10</v>
      </c>
      <c r="O6" s="261"/>
      <c r="P6" s="261"/>
      <c r="Q6" s="261"/>
      <c r="R6" s="261"/>
      <c r="S6" s="261"/>
      <c r="T6" s="261"/>
      <c r="U6" s="261"/>
      <c r="V6" s="261"/>
      <c r="W6" s="237" t="s">
        <v>11</v>
      </c>
      <c r="X6" s="237"/>
      <c r="Y6" s="209" t="s">
        <v>12</v>
      </c>
      <c r="Z6" s="209" t="s">
        <v>13</v>
      </c>
      <c r="AA6" s="209" t="s">
        <v>14</v>
      </c>
      <c r="AB6" s="209" t="s">
        <v>15</v>
      </c>
      <c r="AC6" s="209" t="s">
        <v>16</v>
      </c>
      <c r="AD6" s="227" t="s">
        <v>17</v>
      </c>
      <c r="AE6" s="228"/>
      <c r="AF6" s="209" t="s">
        <v>18</v>
      </c>
      <c r="AG6" s="227" t="s">
        <v>19</v>
      </c>
      <c r="AH6" s="228"/>
      <c r="AI6" s="209" t="s">
        <v>20</v>
      </c>
      <c r="AJ6" s="208" t="s">
        <v>21</v>
      </c>
      <c r="AK6" s="229" t="s">
        <v>22</v>
      </c>
      <c r="AL6" s="230"/>
      <c r="AM6" s="235" t="s">
        <v>23</v>
      </c>
      <c r="AN6" s="236"/>
      <c r="AO6" s="228" t="s">
        <v>24</v>
      </c>
      <c r="AP6" s="237"/>
      <c r="AQ6" s="227"/>
      <c r="AR6" s="229" t="s">
        <v>25</v>
      </c>
      <c r="AS6" s="234"/>
      <c r="AT6" s="234"/>
      <c r="AU6" s="234"/>
      <c r="AV6" s="234"/>
      <c r="AW6" s="234"/>
      <c r="AX6" s="230"/>
    </row>
    <row r="7" spans="1:51" ht="117.75" customHeight="1" thickBot="1" x14ac:dyDescent="0.3">
      <c r="A7" s="124" t="s">
        <v>26</v>
      </c>
      <c r="B7" s="159" t="s">
        <v>27</v>
      </c>
      <c r="C7" s="125" t="s">
        <v>28</v>
      </c>
      <c r="D7" s="126" t="s">
        <v>29</v>
      </c>
      <c r="E7" s="127" t="s">
        <v>30</v>
      </c>
      <c r="F7" s="128" t="s">
        <v>31</v>
      </c>
      <c r="G7" s="128" t="s">
        <v>32</v>
      </c>
      <c r="H7" s="128" t="s">
        <v>33</v>
      </c>
      <c r="I7" s="129" t="s">
        <v>34</v>
      </c>
      <c r="J7" s="130" t="s">
        <v>35</v>
      </c>
      <c r="K7" s="129" t="s">
        <v>36</v>
      </c>
      <c r="L7" s="129" t="s">
        <v>37</v>
      </c>
      <c r="M7" s="126" t="s">
        <v>38</v>
      </c>
      <c r="N7" s="130" t="s">
        <v>39</v>
      </c>
      <c r="O7" s="129" t="s">
        <v>40</v>
      </c>
      <c r="P7" s="129" t="s">
        <v>41</v>
      </c>
      <c r="Q7" s="129" t="s">
        <v>11</v>
      </c>
      <c r="R7" s="129" t="s">
        <v>12</v>
      </c>
      <c r="S7" s="129" t="s">
        <v>42</v>
      </c>
      <c r="T7" s="129" t="s">
        <v>14</v>
      </c>
      <c r="U7" s="129" t="s">
        <v>15</v>
      </c>
      <c r="V7" s="129" t="s">
        <v>43</v>
      </c>
      <c r="W7" s="131" t="s">
        <v>44</v>
      </c>
      <c r="X7" s="131" t="s">
        <v>45</v>
      </c>
      <c r="Y7" s="131" t="s">
        <v>46</v>
      </c>
      <c r="Z7" s="131" t="s">
        <v>47</v>
      </c>
      <c r="AA7" s="131" t="s">
        <v>48</v>
      </c>
      <c r="AB7" s="131" t="s">
        <v>49</v>
      </c>
      <c r="AC7" s="131" t="s">
        <v>50</v>
      </c>
      <c r="AD7" s="132" t="s">
        <v>51</v>
      </c>
      <c r="AE7" s="133" t="s">
        <v>52</v>
      </c>
      <c r="AF7" s="134" t="s">
        <v>53</v>
      </c>
      <c r="AG7" s="133" t="s">
        <v>54</v>
      </c>
      <c r="AH7" s="132" t="s">
        <v>51</v>
      </c>
      <c r="AI7" s="132" t="s">
        <v>55</v>
      </c>
      <c r="AJ7" s="135" t="s">
        <v>56</v>
      </c>
      <c r="AK7" s="136" t="s">
        <v>57</v>
      </c>
      <c r="AL7" s="136" t="s">
        <v>58</v>
      </c>
      <c r="AM7" s="137" t="s">
        <v>59</v>
      </c>
      <c r="AN7" s="137" t="s">
        <v>58</v>
      </c>
      <c r="AO7" s="129" t="s">
        <v>36</v>
      </c>
      <c r="AP7" s="129" t="s">
        <v>37</v>
      </c>
      <c r="AQ7" s="138" t="s">
        <v>60</v>
      </c>
      <c r="AR7" s="129" t="s">
        <v>61</v>
      </c>
      <c r="AS7" s="125" t="s">
        <v>62</v>
      </c>
      <c r="AT7" s="125" t="s">
        <v>63</v>
      </c>
      <c r="AU7" s="125" t="s">
        <v>64</v>
      </c>
      <c r="AV7" s="125" t="s">
        <v>65</v>
      </c>
      <c r="AW7" s="125" t="s">
        <v>66</v>
      </c>
      <c r="AX7" s="191" t="s">
        <v>67</v>
      </c>
      <c r="AY7" s="215" t="s">
        <v>68</v>
      </c>
    </row>
    <row r="8" spans="1:51" s="146" customFormat="1" ht="124.5" customHeight="1" x14ac:dyDescent="0.25">
      <c r="A8" s="139" t="s">
        <v>69</v>
      </c>
      <c r="B8" s="141" t="s">
        <v>70</v>
      </c>
      <c r="C8" s="140" t="s">
        <v>71</v>
      </c>
      <c r="D8" s="117" t="s">
        <v>72</v>
      </c>
      <c r="E8" s="139"/>
      <c r="F8" s="139"/>
      <c r="G8" s="139"/>
      <c r="H8" s="140" t="s">
        <v>73</v>
      </c>
      <c r="I8" s="140" t="s">
        <v>74</v>
      </c>
      <c r="J8" s="117" t="s">
        <v>75</v>
      </c>
      <c r="K8" s="142">
        <f>VLOOKUP($J8,'Listas Nuevas'!$L$2:$N$6,2,0)</f>
        <v>1</v>
      </c>
      <c r="L8" s="143" t="s">
        <v>76</v>
      </c>
      <c r="M8" s="142" t="str">
        <f>INDEX('MATRIZ DE CALIFICACIÓN'!$D$4:$H$8,MID($K8,1,1),MID($L8,1,1))</f>
        <v>(4) ZONA DE RIESGO ALTA
Reducir, Evitar, Compartir o Transferir el Riesgo</v>
      </c>
      <c r="N8" s="117" t="s">
        <v>77</v>
      </c>
      <c r="O8" s="117" t="s">
        <v>78</v>
      </c>
      <c r="P8" s="140" t="s">
        <v>79</v>
      </c>
      <c r="Q8" s="139" t="s">
        <v>80</v>
      </c>
      <c r="R8" s="139" t="s">
        <v>81</v>
      </c>
      <c r="S8" s="139" t="s">
        <v>82</v>
      </c>
      <c r="T8" s="118" t="s">
        <v>83</v>
      </c>
      <c r="U8" s="139" t="s">
        <v>84</v>
      </c>
      <c r="V8" s="157" t="s">
        <v>85</v>
      </c>
      <c r="W8" s="117" t="s">
        <v>86</v>
      </c>
      <c r="X8" s="117" t="s">
        <v>87</v>
      </c>
      <c r="Y8" s="117" t="s">
        <v>88</v>
      </c>
      <c r="Z8" s="117" t="s">
        <v>89</v>
      </c>
      <c r="AA8" s="117" t="s">
        <v>90</v>
      </c>
      <c r="AB8" s="117" t="s">
        <v>91</v>
      </c>
      <c r="AC8" s="117" t="s">
        <v>92</v>
      </c>
      <c r="AD8" s="142">
        <f>SUM(IF($W8='Evaluación Diseño Control'!$C$2,15)+IF($X8='Evaluación Diseño Control'!$C$3,15)+IF($Y8='Evaluación Diseño Control'!$C$4,15)+IF($Z8='Evaluación Diseño Control'!$C$5,15,IF($Z8='Evaluación Diseño Control'!$D$5,10))+IF($AA8='Evaluación Diseño Control'!$C$6,15)+IF($AB8='Evaluación Diseño Control'!$C$7,15)+IF($AC8='Evaluación Diseño Control'!$C$8,10,IF($AC8='Evaluación Diseño Control'!$D$8,5)))</f>
        <v>100</v>
      </c>
      <c r="AE8" s="142" t="str">
        <f>IF($AD8&gt;95,"FUERTE",IF($AD8&gt;85,"MODERADO","DÉBIL"))</f>
        <v>FUERTE</v>
      </c>
      <c r="AF8" s="117" t="s">
        <v>93</v>
      </c>
      <c r="AG8" s="142" t="str">
        <f>VLOOKUP(CONCATENATE($AE8,$AF8),'Listas Nuevas'!$X$3:$Z$11,2,0)</f>
        <v>FUERTE</v>
      </c>
      <c r="AH8" s="142">
        <f>IF($AG8="FUERTE",100,IF($AG8="MODERADO",50,0))</f>
        <v>100</v>
      </c>
      <c r="AI8" s="144" t="str">
        <f>VLOOKUP(CONCATENATE($AE8,$AF8),'Listas Nuevas'!$X$3:$Z$11,3,0)</f>
        <v>No</v>
      </c>
      <c r="AJ8" s="145" t="s">
        <v>93</v>
      </c>
      <c r="AK8" s="139" t="s">
        <v>94</v>
      </c>
      <c r="AL8" s="142">
        <f>IFERROR(VLOOKUP(CONCATENATE(AJ8,AK8),'Listas Nuevas'!$AC$6:$AD$7,2,0),0)</f>
        <v>2</v>
      </c>
      <c r="AM8" s="139" t="s">
        <v>94</v>
      </c>
      <c r="AN8" s="142">
        <f>IFERROR(VLOOKUP(CONCATENATE(AJ8,AM8),'Listas Nuevas'!$AE$6:AI8,2,0),0)</f>
        <v>2</v>
      </c>
      <c r="AO8" s="143" t="s">
        <v>95</v>
      </c>
      <c r="AP8" s="143" t="s">
        <v>96</v>
      </c>
      <c r="AQ8" s="142" t="str">
        <f>INDEX('MATRIZ DE CALIFICACIÓN'!$D$4:$H$8,MID($AO8,1,1),MID($AP8,1,1))</f>
        <v>(2) ZONA DE RIESGO BAJA
Asumir el riesgo</v>
      </c>
      <c r="AR8" s="117" t="s">
        <v>97</v>
      </c>
      <c r="AS8" s="147" t="s">
        <v>98</v>
      </c>
      <c r="AT8" s="147" t="s">
        <v>99</v>
      </c>
      <c r="AU8" s="147" t="s">
        <v>100</v>
      </c>
      <c r="AV8" s="147" t="s">
        <v>101</v>
      </c>
      <c r="AW8" s="147" t="s">
        <v>102</v>
      </c>
      <c r="AX8" s="147" t="s">
        <v>103</v>
      </c>
      <c r="AY8" s="146" t="s">
        <v>104</v>
      </c>
    </row>
    <row r="9" spans="1:51" s="146" customFormat="1" ht="103.5" customHeight="1" x14ac:dyDescent="0.25">
      <c r="A9" s="139" t="s">
        <v>69</v>
      </c>
      <c r="B9" s="141" t="s">
        <v>105</v>
      </c>
      <c r="C9" s="140" t="s">
        <v>71</v>
      </c>
      <c r="D9" s="117" t="s">
        <v>72</v>
      </c>
      <c r="E9" s="139"/>
      <c r="F9" s="139"/>
      <c r="G9" s="139"/>
      <c r="H9" s="140" t="s">
        <v>106</v>
      </c>
      <c r="I9" s="140" t="s">
        <v>74</v>
      </c>
      <c r="J9" s="117" t="s">
        <v>75</v>
      </c>
      <c r="K9" s="142">
        <f>VLOOKUP($J9,'Listas Nuevas'!$L$2:$N$6,2,0)</f>
        <v>1</v>
      </c>
      <c r="L9" s="143" t="s">
        <v>76</v>
      </c>
      <c r="M9" s="142" t="str">
        <f>INDEX('MATRIZ DE CALIFICACIÓN'!$D$4:$H$8,MID($K9,1,1),MID($L9,1,1))</f>
        <v>(4) ZONA DE RIESGO ALTA
Reducir, Evitar, Compartir o Transferir el Riesgo</v>
      </c>
      <c r="N9" s="117" t="s">
        <v>77</v>
      </c>
      <c r="O9" s="117" t="s">
        <v>78</v>
      </c>
      <c r="P9" s="140" t="s">
        <v>107</v>
      </c>
      <c r="Q9" s="139" t="s">
        <v>80</v>
      </c>
      <c r="R9" s="139" t="s">
        <v>108</v>
      </c>
      <c r="S9" s="139" t="s">
        <v>109</v>
      </c>
      <c r="T9" s="118" t="s">
        <v>110</v>
      </c>
      <c r="U9" s="139" t="s">
        <v>111</v>
      </c>
      <c r="V9" s="157" t="s">
        <v>112</v>
      </c>
      <c r="W9" s="117" t="s">
        <v>86</v>
      </c>
      <c r="X9" s="117" t="s">
        <v>87</v>
      </c>
      <c r="Y9" s="117" t="s">
        <v>88</v>
      </c>
      <c r="Z9" s="117" t="s">
        <v>89</v>
      </c>
      <c r="AA9" s="117" t="s">
        <v>90</v>
      </c>
      <c r="AB9" s="117" t="s">
        <v>91</v>
      </c>
      <c r="AC9" s="117" t="s">
        <v>92</v>
      </c>
      <c r="AD9" s="142">
        <f>SUM(IF($W9='Evaluación Diseño Control'!$C$2,15)+IF($X9='Evaluación Diseño Control'!$C$3,15)+IF($Y9='Evaluación Diseño Control'!$C$4,15)+IF($Z9='Evaluación Diseño Control'!$C$5,15,IF($Z9='Evaluación Diseño Control'!$D$5,10))+IF($AA9='Evaluación Diseño Control'!$C$6,15)+IF($AB9='Evaluación Diseño Control'!$C$7,15)+IF($AC9='Evaluación Diseño Control'!$C$8,10,IF($AC9='Evaluación Diseño Control'!$D$8,5)))</f>
        <v>100</v>
      </c>
      <c r="AE9" s="142" t="str">
        <f>IF($AD9&gt;95,"FUERTE",IF($AD9&gt;85,"MODERADO","DÉBIL"))</f>
        <v>FUERTE</v>
      </c>
      <c r="AF9" s="117" t="s">
        <v>93</v>
      </c>
      <c r="AG9" s="142" t="str">
        <f>VLOOKUP(CONCATENATE($AE9,$AF9),'Listas Nuevas'!$X$3:$Z$11,2,0)</f>
        <v>FUERTE</v>
      </c>
      <c r="AH9" s="142">
        <f>IF($AG9="FUERTE",100,IF($AG9="MODERADO",50,0))</f>
        <v>100</v>
      </c>
      <c r="AI9" s="144" t="str">
        <f>VLOOKUP(CONCATENATE($AE9,$AF9),'Listas Nuevas'!$X$3:$Z$11,3,0)</f>
        <v>No</v>
      </c>
      <c r="AJ9" s="145" t="s">
        <v>93</v>
      </c>
      <c r="AK9" s="139" t="s">
        <v>94</v>
      </c>
      <c r="AL9" s="142">
        <f>IFERROR(VLOOKUP(CONCATENATE(AJ9,AK9),'Listas Nuevas'!$AC$6:$AD$7,2,0),0)</f>
        <v>2</v>
      </c>
      <c r="AM9" s="139" t="s">
        <v>94</v>
      </c>
      <c r="AN9" s="142">
        <f>IFERROR(VLOOKUP(CONCATENATE(AJ9,AM9),'Listas Nuevas'!$AE$6:AI9,2,0),0)</f>
        <v>2</v>
      </c>
      <c r="AO9" s="143" t="s">
        <v>95</v>
      </c>
      <c r="AP9" s="143" t="s">
        <v>96</v>
      </c>
      <c r="AQ9" s="142" t="str">
        <f>INDEX('MATRIZ DE CALIFICACIÓN'!$D$4:$H$8,MID($AO9,1,1),MID($AP9,1,1))</f>
        <v>(2) ZONA DE RIESGO BAJA
Asumir el riesgo</v>
      </c>
      <c r="AR9" s="117" t="s">
        <v>97</v>
      </c>
      <c r="AS9" s="147" t="s">
        <v>113</v>
      </c>
      <c r="AT9" s="147" t="s">
        <v>114</v>
      </c>
      <c r="AU9" s="147" t="s">
        <v>115</v>
      </c>
      <c r="AV9" s="147" t="s">
        <v>116</v>
      </c>
      <c r="AW9" s="147" t="s">
        <v>117</v>
      </c>
      <c r="AX9" s="147" t="s">
        <v>118</v>
      </c>
      <c r="AY9" s="146" t="s">
        <v>119</v>
      </c>
    </row>
    <row r="10" spans="1:51" s="146" customFormat="1" ht="102" customHeight="1" x14ac:dyDescent="0.25">
      <c r="A10" s="139" t="s">
        <v>120</v>
      </c>
      <c r="B10" s="141" t="s">
        <v>121</v>
      </c>
      <c r="C10" s="147" t="s">
        <v>122</v>
      </c>
      <c r="D10" s="117" t="s">
        <v>72</v>
      </c>
      <c r="E10" s="139"/>
      <c r="F10" s="139"/>
      <c r="G10" s="139"/>
      <c r="H10" s="147" t="s">
        <v>123</v>
      </c>
      <c r="I10" s="160" t="s">
        <v>124</v>
      </c>
      <c r="J10" s="117" t="s">
        <v>75</v>
      </c>
      <c r="K10" s="142">
        <f>VLOOKUP($J10,'Listas Nuevas'!$L$2:$N$6,2,0)</f>
        <v>1</v>
      </c>
      <c r="L10" s="143" t="s">
        <v>125</v>
      </c>
      <c r="M10" s="142" t="str">
        <f>INDEX('MATRIZ DE CALIFICACIÓN'!$D$4:$H$8,MID($K10,1,1),MID($L10,1,1))</f>
        <v>(5) ZONA DE RIESGO ALTA
Reducir, Evitar, Compartir o Transferir el Riesgo</v>
      </c>
      <c r="N10" s="117" t="s">
        <v>77</v>
      </c>
      <c r="O10" s="117" t="s">
        <v>78</v>
      </c>
      <c r="P10" s="148" t="s">
        <v>126</v>
      </c>
      <c r="Q10" s="139" t="s">
        <v>127</v>
      </c>
      <c r="R10" s="139" t="s">
        <v>108</v>
      </c>
      <c r="S10" s="139" t="s">
        <v>128</v>
      </c>
      <c r="T10" s="118" t="s">
        <v>129</v>
      </c>
      <c r="U10" s="139" t="s">
        <v>130</v>
      </c>
      <c r="V10" s="157" t="s">
        <v>131</v>
      </c>
      <c r="W10" s="117" t="s">
        <v>86</v>
      </c>
      <c r="X10" s="117" t="s">
        <v>87</v>
      </c>
      <c r="Y10" s="117" t="s">
        <v>88</v>
      </c>
      <c r="Z10" s="117" t="s">
        <v>89</v>
      </c>
      <c r="AA10" s="117" t="s">
        <v>90</v>
      </c>
      <c r="AB10" s="117" t="s">
        <v>91</v>
      </c>
      <c r="AC10" s="117" t="s">
        <v>92</v>
      </c>
      <c r="AD10" s="142">
        <f>SUM(IF($W10='[2]Evaluación Diseño Control'!$C$2,15)+IF($X10='[2]Evaluación Diseño Control'!$C$3,15)+IF($Y10='[2]Evaluación Diseño Control'!$C$4,15)+IF($Z10='[2]Evaluación Diseño Control'!$C$5,15,IF($Z10='[2]Evaluación Diseño Control'!$D$5,10))+IF($AA10='[2]Evaluación Diseño Control'!$C$6,15)+IF($AB10='[2]Evaluación Diseño Control'!$C$7,15)+IF($AC10='[2]Evaluación Diseño Control'!$C$8,10,IF($AC10='[2]Evaluación Diseño Control'!$D$8,5)))</f>
        <v>100</v>
      </c>
      <c r="AE10" s="142" t="str">
        <f t="shared" ref="AE10" si="0">IF($AD10&gt;95,"FUERTE",IF($AD10&gt;85,"MODERADO","DÉBIL"))</f>
        <v>FUERTE</v>
      </c>
      <c r="AF10" s="117" t="s">
        <v>132</v>
      </c>
      <c r="AG10" s="142" t="str">
        <f>VLOOKUP(CONCATENATE($AE10,$AF10),'[2]Listas Nuevas'!$X$3:$Z$11,2,0)</f>
        <v>MODERADO</v>
      </c>
      <c r="AH10" s="142">
        <f t="shared" ref="AH10" si="1">IF($AG10="FUERTE",100,IF($AG10="MODERADO",50,0))</f>
        <v>50</v>
      </c>
      <c r="AI10" s="144" t="str">
        <f>VLOOKUP(CONCATENATE($AE10,$AF10),'[2]Listas Nuevas'!$X$3:$Z$11,3,0)</f>
        <v>Si</v>
      </c>
      <c r="AJ10" s="145" t="s">
        <v>132</v>
      </c>
      <c r="AK10" s="139" t="s">
        <v>94</v>
      </c>
      <c r="AL10" s="142">
        <f>IFERROR(VLOOKUP(CONCATENATE(AJ10,AK10),'[2]Listas Nuevas'!$AC$6:$AD$7,2,0),0)</f>
        <v>1</v>
      </c>
      <c r="AM10" s="139" t="s">
        <v>94</v>
      </c>
      <c r="AN10" s="142">
        <f>IFERROR(VLOOKUP(CONCATENATE(AJ10,AM10),'[2]Listas Nuevas'!$AE$6:AI9,2,0),0)</f>
        <v>1</v>
      </c>
      <c r="AO10" s="143" t="s">
        <v>95</v>
      </c>
      <c r="AP10" s="143" t="s">
        <v>133</v>
      </c>
      <c r="AQ10" s="142" t="str">
        <f>INDEX('[2]MATRIZ DE CALIFICACIÓN'!$D$4:$H$8,MID($AO10,1,1),MID($AP10,1,1))</f>
        <v>(3) ZONA DE RIESGO MODERADA
Asumir o Reducir el Riesgo</v>
      </c>
      <c r="AR10" s="117" t="s">
        <v>134</v>
      </c>
      <c r="AS10" s="141" t="s">
        <v>135</v>
      </c>
      <c r="AT10" s="141" t="s">
        <v>136</v>
      </c>
      <c r="AU10" s="141" t="s">
        <v>137</v>
      </c>
      <c r="AV10" s="179">
        <v>44317</v>
      </c>
      <c r="AW10" s="179">
        <v>44439</v>
      </c>
      <c r="AX10" s="141" t="s">
        <v>138</v>
      </c>
      <c r="AY10" s="146" t="s">
        <v>139</v>
      </c>
    </row>
    <row r="11" spans="1:51" s="146" customFormat="1" ht="142.5" customHeight="1" x14ac:dyDescent="0.25">
      <c r="A11" s="139" t="s">
        <v>140</v>
      </c>
      <c r="B11" s="141" t="s">
        <v>141</v>
      </c>
      <c r="C11" s="147" t="s">
        <v>142</v>
      </c>
      <c r="D11" s="117" t="s">
        <v>72</v>
      </c>
      <c r="E11" s="139"/>
      <c r="F11" s="139"/>
      <c r="G11" s="139"/>
      <c r="H11" s="147" t="s">
        <v>143</v>
      </c>
      <c r="I11" s="147" t="s">
        <v>144</v>
      </c>
      <c r="J11" s="117" t="s">
        <v>75</v>
      </c>
      <c r="K11" s="142">
        <f>VLOOKUP($J11,'Listas Nuevas'!$L$2:$N$6,2,0)</f>
        <v>1</v>
      </c>
      <c r="L11" s="143" t="s">
        <v>125</v>
      </c>
      <c r="M11" s="142" t="str">
        <f>INDEX('MATRIZ DE CALIFICACIÓN'!$D$4:$H$8,MID($K11,1,1),MID($L11,1,1))</f>
        <v>(5) ZONA DE RIESGO ALTA
Reducir, Evitar, Compartir o Transferir el Riesgo</v>
      </c>
      <c r="N11" s="117" t="s">
        <v>77</v>
      </c>
      <c r="O11" s="117" t="s">
        <v>78</v>
      </c>
      <c r="P11" s="148" t="s">
        <v>145</v>
      </c>
      <c r="Q11" s="139" t="s">
        <v>146</v>
      </c>
      <c r="R11" s="139" t="s">
        <v>81</v>
      </c>
      <c r="S11" s="139" t="s">
        <v>147</v>
      </c>
      <c r="T11" s="118" t="s">
        <v>148</v>
      </c>
      <c r="U11" s="139" t="s">
        <v>130</v>
      </c>
      <c r="V11" s="157" t="s">
        <v>149</v>
      </c>
      <c r="W11" s="117" t="s">
        <v>86</v>
      </c>
      <c r="X11" s="117" t="s">
        <v>87</v>
      </c>
      <c r="Y11" s="117" t="s">
        <v>88</v>
      </c>
      <c r="Z11" s="117" t="s">
        <v>89</v>
      </c>
      <c r="AA11" s="117" t="s">
        <v>90</v>
      </c>
      <c r="AB11" s="117" t="s">
        <v>91</v>
      </c>
      <c r="AC11" s="117" t="s">
        <v>92</v>
      </c>
      <c r="AD11" s="142">
        <f>SUM(IF($W11='Evaluación Diseño Control'!$C$2,15)+IF($X11='Evaluación Diseño Control'!$C$3,15)+IF($Y11='Evaluación Diseño Control'!$C$4,15)+IF($Z11='Evaluación Diseño Control'!$C$5,15,IF($Z11='Evaluación Diseño Control'!$D$5,10))+IF($AA11='Evaluación Diseño Control'!$C$6,15)+IF($AB11='Evaluación Diseño Control'!$C$7,15)+IF($AC11='Evaluación Diseño Control'!$C$8,10,IF($AC11='Evaluación Diseño Control'!$D$8,5)))</f>
        <v>100</v>
      </c>
      <c r="AE11" s="142" t="str">
        <f t="shared" ref="AE11:AE25" si="2">IF($AD11&gt;95,"FUERTE",IF($AD11&gt;85,"MODERADO","DÉBIL"))</f>
        <v>FUERTE</v>
      </c>
      <c r="AF11" s="117" t="s">
        <v>132</v>
      </c>
      <c r="AG11" s="142" t="str">
        <f>VLOOKUP(CONCATENATE($AE11,$AF11),'Listas Nuevas'!$X$3:$Z$11,2,0)</f>
        <v>MODERADO</v>
      </c>
      <c r="AH11" s="142">
        <f t="shared" ref="AH11:AH55" si="3">IF($AG11="FUERTE",100,IF($AG11="MODERADO",50,0))</f>
        <v>50</v>
      </c>
      <c r="AI11" s="144" t="str">
        <f>VLOOKUP(CONCATENATE($AE11,$AF11),'Listas Nuevas'!$X$3:$Z$11,3,0)</f>
        <v>Si</v>
      </c>
      <c r="AJ11" s="145" t="s">
        <v>132</v>
      </c>
      <c r="AK11" s="139" t="s">
        <v>94</v>
      </c>
      <c r="AL11" s="142">
        <f>IFERROR(VLOOKUP(CONCATENATE(AJ11,AK11),'Listas Nuevas'!$AC$6:$AD$7,2,0),0)</f>
        <v>1</v>
      </c>
      <c r="AM11" s="139" t="s">
        <v>94</v>
      </c>
      <c r="AN11" s="142">
        <f>IFERROR(VLOOKUP(CONCATENATE(AJ11,AM11),'Listas Nuevas'!$AE$6:AI10,2,0),0)</f>
        <v>1</v>
      </c>
      <c r="AO11" s="143" t="s">
        <v>95</v>
      </c>
      <c r="AP11" s="143" t="s">
        <v>133</v>
      </c>
      <c r="AQ11" s="142" t="str">
        <f>INDEX('MATRIZ DE CALIFICACIÓN'!$D$4:$H$8,MID($AO11,1,1),MID($AP11,1,1))</f>
        <v>(3) ZONA DE RIESGO MODERADA
Asumir o Reducir el Riesgo</v>
      </c>
      <c r="AR11" s="117" t="s">
        <v>134</v>
      </c>
      <c r="AS11" s="141" t="s">
        <v>150</v>
      </c>
      <c r="AT11" s="141" t="s">
        <v>151</v>
      </c>
      <c r="AU11" s="141" t="s">
        <v>152</v>
      </c>
      <c r="AV11" s="179" t="s">
        <v>153</v>
      </c>
      <c r="AW11" s="179" t="s">
        <v>154</v>
      </c>
      <c r="AX11" s="141" t="s">
        <v>155</v>
      </c>
      <c r="AY11" s="146" t="s">
        <v>156</v>
      </c>
    </row>
    <row r="12" spans="1:51" s="146" customFormat="1" ht="115.5" customHeight="1" x14ac:dyDescent="0.25">
      <c r="A12" s="139" t="s">
        <v>157</v>
      </c>
      <c r="B12" s="141" t="s">
        <v>158</v>
      </c>
      <c r="C12" s="149" t="s">
        <v>159</v>
      </c>
      <c r="D12" s="117" t="s">
        <v>72</v>
      </c>
      <c r="E12" s="139"/>
      <c r="F12" s="139"/>
      <c r="G12" s="139"/>
      <c r="H12" s="149" t="s">
        <v>160</v>
      </c>
      <c r="I12" s="150" t="s">
        <v>161</v>
      </c>
      <c r="J12" s="117" t="s">
        <v>75</v>
      </c>
      <c r="K12" s="142">
        <f>VLOOKUP($J12,'Listas Nuevas'!$L$2:$N$6,2,0)</f>
        <v>1</v>
      </c>
      <c r="L12" s="143" t="s">
        <v>125</v>
      </c>
      <c r="M12" s="142" t="str">
        <f>INDEX('MATRIZ DE CALIFICACIÓN'!$D$4:$H$8,MID($K12,1,1),MID($L12,1,1))</f>
        <v>(5) ZONA DE RIESGO ALTA
Reducir, Evitar, Compartir o Transferir el Riesgo</v>
      </c>
      <c r="N12" s="117" t="s">
        <v>77</v>
      </c>
      <c r="O12" s="117" t="s">
        <v>78</v>
      </c>
      <c r="P12" s="151" t="s">
        <v>162</v>
      </c>
      <c r="Q12" s="139" t="s">
        <v>163</v>
      </c>
      <c r="R12" s="139" t="s">
        <v>164</v>
      </c>
      <c r="S12" s="139" t="s">
        <v>165</v>
      </c>
      <c r="T12" s="156" t="s">
        <v>166</v>
      </c>
      <c r="U12" s="139" t="s">
        <v>130</v>
      </c>
      <c r="V12" s="157" t="s">
        <v>167</v>
      </c>
      <c r="W12" s="117" t="s">
        <v>86</v>
      </c>
      <c r="X12" s="117" t="s">
        <v>87</v>
      </c>
      <c r="Y12" s="117" t="s">
        <v>88</v>
      </c>
      <c r="Z12" s="117" t="s">
        <v>89</v>
      </c>
      <c r="AA12" s="117" t="s">
        <v>90</v>
      </c>
      <c r="AB12" s="117" t="s">
        <v>91</v>
      </c>
      <c r="AC12" s="117" t="s">
        <v>92</v>
      </c>
      <c r="AD12" s="142">
        <f>SUM(IF($W12='Evaluación Diseño Control'!$C$2,15)+IF($X12='Evaluación Diseño Control'!$C$3,15)+IF($Y12='Evaluación Diseño Control'!$C$4,15)+IF($Z12='Evaluación Diseño Control'!$C$5,15,IF($Z12='Evaluación Diseño Control'!$D$5,10))+IF($AA12='Evaluación Diseño Control'!$C$6,15)+IF($AB12='Evaluación Diseño Control'!$C$7,15)+IF($AC12='Evaluación Diseño Control'!$C$8,10,IF($AC12='Evaluación Diseño Control'!$D$8,5)))</f>
        <v>100</v>
      </c>
      <c r="AE12" s="142" t="str">
        <f t="shared" si="2"/>
        <v>FUERTE</v>
      </c>
      <c r="AF12" s="117" t="s">
        <v>93</v>
      </c>
      <c r="AG12" s="142" t="str">
        <f>VLOOKUP(CONCATENATE($AE12,$AF12),'Listas Nuevas'!$X$3:$Z$11,2,0)</f>
        <v>FUERTE</v>
      </c>
      <c r="AH12" s="142">
        <f t="shared" si="3"/>
        <v>100</v>
      </c>
      <c r="AI12" s="144" t="str">
        <f>VLOOKUP(CONCATENATE($AE12,$AF12),'Listas Nuevas'!$X$3:$Z$11,3,0)</f>
        <v>No</v>
      </c>
      <c r="AJ12" s="145" t="s">
        <v>93</v>
      </c>
      <c r="AK12" s="139" t="s">
        <v>94</v>
      </c>
      <c r="AL12" s="142">
        <f>IFERROR(VLOOKUP(CONCATENATE(AJ12,AK12),'Listas Nuevas'!$AC$6:$AD$7,2,0),0)</f>
        <v>2</v>
      </c>
      <c r="AM12" s="139" t="s">
        <v>94</v>
      </c>
      <c r="AN12" s="142">
        <f>IFERROR(VLOOKUP(CONCATENATE(AJ12,AM12),'Listas Nuevas'!$AE$6:AI11,2,0),0)</f>
        <v>2</v>
      </c>
      <c r="AO12" s="143" t="s">
        <v>95</v>
      </c>
      <c r="AP12" s="143" t="s">
        <v>133</v>
      </c>
      <c r="AQ12" s="142" t="str">
        <f>INDEX('MATRIZ DE CALIFICACIÓN'!$D$4:$H$8,MID($AO12,1,1),MID($AP12,1,1))</f>
        <v>(3) ZONA DE RIESGO MODERADA
Asumir o Reducir el Riesgo</v>
      </c>
      <c r="AR12" s="117" t="s">
        <v>134</v>
      </c>
      <c r="AS12" s="147" t="s">
        <v>168</v>
      </c>
      <c r="AT12" s="147" t="s">
        <v>169</v>
      </c>
      <c r="AU12" s="147" t="s">
        <v>170</v>
      </c>
      <c r="AV12" s="189">
        <v>44531</v>
      </c>
      <c r="AW12" s="189">
        <v>44561</v>
      </c>
      <c r="AX12" s="147" t="s">
        <v>171</v>
      </c>
      <c r="AY12" s="146" t="s">
        <v>172</v>
      </c>
    </row>
    <row r="13" spans="1:51" s="146" customFormat="1" ht="160.5" customHeight="1" x14ac:dyDescent="0.25">
      <c r="A13" s="139" t="s">
        <v>157</v>
      </c>
      <c r="B13" s="141" t="s">
        <v>158</v>
      </c>
      <c r="C13" s="149" t="s">
        <v>159</v>
      </c>
      <c r="D13" s="117" t="s">
        <v>72</v>
      </c>
      <c r="E13" s="139"/>
      <c r="F13" s="139"/>
      <c r="G13" s="139"/>
      <c r="H13" s="149" t="s">
        <v>160</v>
      </c>
      <c r="I13" s="150" t="s">
        <v>161</v>
      </c>
      <c r="J13" s="117" t="s">
        <v>75</v>
      </c>
      <c r="K13" s="142">
        <f>VLOOKUP($J13,'Listas Nuevas'!$L$2:$N$6,2,0)</f>
        <v>1</v>
      </c>
      <c r="L13" s="143" t="s">
        <v>125</v>
      </c>
      <c r="M13" s="142" t="str">
        <f>INDEX('MATRIZ DE CALIFICACIÓN'!$D$4:$H$8,MID($K13,1,1),MID($L13,1,1))</f>
        <v>(5) ZONA DE RIESGO ALTA
Reducir, Evitar, Compartir o Transferir el Riesgo</v>
      </c>
      <c r="N13" s="117" t="s">
        <v>77</v>
      </c>
      <c r="O13" s="117" t="s">
        <v>78</v>
      </c>
      <c r="P13" s="151" t="s">
        <v>173</v>
      </c>
      <c r="Q13" s="139" t="s">
        <v>163</v>
      </c>
      <c r="R13" s="139" t="s">
        <v>81</v>
      </c>
      <c r="S13" s="139" t="s">
        <v>174</v>
      </c>
      <c r="T13" s="156" t="s">
        <v>175</v>
      </c>
      <c r="U13" s="139" t="s">
        <v>176</v>
      </c>
      <c r="V13" s="157" t="s">
        <v>177</v>
      </c>
      <c r="W13" s="117" t="s">
        <v>86</v>
      </c>
      <c r="X13" s="117" t="s">
        <v>87</v>
      </c>
      <c r="Y13" s="117" t="s">
        <v>88</v>
      </c>
      <c r="Z13" s="117" t="s">
        <v>89</v>
      </c>
      <c r="AA13" s="117" t="s">
        <v>90</v>
      </c>
      <c r="AB13" s="117" t="s">
        <v>91</v>
      </c>
      <c r="AC13" s="117" t="s">
        <v>92</v>
      </c>
      <c r="AD13" s="142">
        <f>SUM(IF($W13='Evaluación Diseño Control'!$C$2,15)+IF($X13='Evaluación Diseño Control'!$C$3,15)+IF($Y13='Evaluación Diseño Control'!$C$4,15)+IF($Z13='Evaluación Diseño Control'!$C$5,15,IF($Z13='Evaluación Diseño Control'!$D$5,10))+IF($AA13='Evaluación Diseño Control'!$C$6,15)+IF($AB13='Evaluación Diseño Control'!$C$7,15)+IF($AC13='Evaluación Diseño Control'!$C$8,10,IF($AC13='Evaluación Diseño Control'!$D$8,5)))</f>
        <v>100</v>
      </c>
      <c r="AE13" s="142" t="str">
        <f t="shared" si="2"/>
        <v>FUERTE</v>
      </c>
      <c r="AF13" s="117" t="s">
        <v>93</v>
      </c>
      <c r="AG13" s="142" t="str">
        <f>VLOOKUP(CONCATENATE($AE13,$AF13),'Listas Nuevas'!$X$3:$Z$11,2,0)</f>
        <v>FUERTE</v>
      </c>
      <c r="AH13" s="142">
        <f t="shared" si="3"/>
        <v>100</v>
      </c>
      <c r="AI13" s="144" t="str">
        <f>VLOOKUP(CONCATENATE($AE13,$AF13),'Listas Nuevas'!$X$3:$Z$11,3,0)</f>
        <v>No</v>
      </c>
      <c r="AJ13" s="145" t="s">
        <v>93</v>
      </c>
      <c r="AK13" s="139" t="s">
        <v>94</v>
      </c>
      <c r="AL13" s="142">
        <f>IFERROR(VLOOKUP(CONCATENATE(AJ13,AK13),'Listas Nuevas'!$AC$6:$AD$7,2,0),0)</f>
        <v>2</v>
      </c>
      <c r="AM13" s="139" t="s">
        <v>94</v>
      </c>
      <c r="AN13" s="142">
        <f>IFERROR(VLOOKUP(CONCATENATE(AJ13,AM13),'Listas Nuevas'!$AE$6:AI12,2,0),0)</f>
        <v>2</v>
      </c>
      <c r="AO13" s="143" t="s">
        <v>95</v>
      </c>
      <c r="AP13" s="143" t="s">
        <v>133</v>
      </c>
      <c r="AQ13" s="142" t="str">
        <f>INDEX('MATRIZ DE CALIFICACIÓN'!$D$4:$H$8,MID($AO13,1,1),MID($AP13,1,1))</f>
        <v>(3) ZONA DE RIESGO MODERADA
Asumir o Reducir el Riesgo</v>
      </c>
      <c r="AR13" s="117" t="s">
        <v>134</v>
      </c>
      <c r="AS13" s="147" t="s">
        <v>178</v>
      </c>
      <c r="AT13" s="147" t="s">
        <v>179</v>
      </c>
      <c r="AU13" s="147" t="s">
        <v>170</v>
      </c>
      <c r="AV13" s="189">
        <v>44531</v>
      </c>
      <c r="AW13" s="189">
        <v>44561</v>
      </c>
      <c r="AX13" s="147" t="s">
        <v>180</v>
      </c>
      <c r="AY13" s="146" t="s">
        <v>172</v>
      </c>
    </row>
    <row r="14" spans="1:51" s="146" customFormat="1" ht="115.5" customHeight="1" x14ac:dyDescent="0.25">
      <c r="A14" s="139" t="s">
        <v>157</v>
      </c>
      <c r="B14" s="141" t="s">
        <v>158</v>
      </c>
      <c r="C14" s="149" t="s">
        <v>159</v>
      </c>
      <c r="D14" s="117" t="s">
        <v>72</v>
      </c>
      <c r="E14" s="139"/>
      <c r="F14" s="139"/>
      <c r="G14" s="139"/>
      <c r="H14" s="149" t="s">
        <v>160</v>
      </c>
      <c r="I14" s="150" t="s">
        <v>161</v>
      </c>
      <c r="J14" s="117" t="s">
        <v>75</v>
      </c>
      <c r="K14" s="142">
        <f>VLOOKUP($J14,'Listas Nuevas'!$L$2:$N$6,2,0)</f>
        <v>1</v>
      </c>
      <c r="L14" s="143" t="s">
        <v>125</v>
      </c>
      <c r="M14" s="142" t="str">
        <f>INDEX('MATRIZ DE CALIFICACIÓN'!$D$4:$H$8,MID($K14,1,1),MID($L14,1,1))</f>
        <v>(5) ZONA DE RIESGO ALTA
Reducir, Evitar, Compartir o Transferir el Riesgo</v>
      </c>
      <c r="N14" s="117" t="s">
        <v>77</v>
      </c>
      <c r="O14" s="117" t="s">
        <v>78</v>
      </c>
      <c r="P14" s="151" t="s">
        <v>181</v>
      </c>
      <c r="Q14" s="139" t="s">
        <v>163</v>
      </c>
      <c r="R14" s="139" t="s">
        <v>81</v>
      </c>
      <c r="S14" s="161" t="s">
        <v>182</v>
      </c>
      <c r="T14" s="156" t="s">
        <v>183</v>
      </c>
      <c r="U14" s="139" t="s">
        <v>184</v>
      </c>
      <c r="V14" s="157" t="s">
        <v>185</v>
      </c>
      <c r="W14" s="117" t="s">
        <v>86</v>
      </c>
      <c r="X14" s="117" t="s">
        <v>87</v>
      </c>
      <c r="Y14" s="117" t="s">
        <v>88</v>
      </c>
      <c r="Z14" s="117" t="s">
        <v>89</v>
      </c>
      <c r="AA14" s="117" t="s">
        <v>90</v>
      </c>
      <c r="AB14" s="117" t="s">
        <v>91</v>
      </c>
      <c r="AC14" s="117" t="s">
        <v>92</v>
      </c>
      <c r="AD14" s="142">
        <f>SUM(IF($W14='Evaluación Diseño Control'!$C$2,15)+IF($X14='Evaluación Diseño Control'!$C$3,15)+IF($Y14='Evaluación Diseño Control'!$C$4,15)+IF($Z14='Evaluación Diseño Control'!$C$5,15,IF($Z14='Evaluación Diseño Control'!$D$5,10))+IF($AA14='Evaluación Diseño Control'!$C$6,15)+IF($AB14='Evaluación Diseño Control'!$C$7,15)+IF($AC14='Evaluación Diseño Control'!$C$8,10,IF($AC14='Evaluación Diseño Control'!$D$8,5)))</f>
        <v>100</v>
      </c>
      <c r="AE14" s="142" t="str">
        <f t="shared" si="2"/>
        <v>FUERTE</v>
      </c>
      <c r="AF14" s="117" t="s">
        <v>93</v>
      </c>
      <c r="AG14" s="142" t="str">
        <f>VLOOKUP(CONCATENATE($AE14,$AF14),'Listas Nuevas'!$X$3:$Z$11,2,0)</f>
        <v>FUERTE</v>
      </c>
      <c r="AH14" s="142">
        <f t="shared" si="3"/>
        <v>100</v>
      </c>
      <c r="AI14" s="144" t="str">
        <f>VLOOKUP(CONCATENATE($AE14,$AF14),'Listas Nuevas'!$X$3:$Z$11,3,0)</f>
        <v>No</v>
      </c>
      <c r="AJ14" s="145" t="s">
        <v>93</v>
      </c>
      <c r="AK14" s="139" t="s">
        <v>94</v>
      </c>
      <c r="AL14" s="142">
        <f>IFERROR(VLOOKUP(CONCATENATE(AJ14,AK14),'Listas Nuevas'!$AC$6:$AD$7,2,0),0)</f>
        <v>2</v>
      </c>
      <c r="AM14" s="139" t="s">
        <v>94</v>
      </c>
      <c r="AN14" s="142">
        <f>IFERROR(VLOOKUP(CONCATENATE(AJ14,AM14),'Listas Nuevas'!$AE$6:AI13,2,0),0)</f>
        <v>2</v>
      </c>
      <c r="AO14" s="143" t="s">
        <v>95</v>
      </c>
      <c r="AP14" s="143" t="s">
        <v>133</v>
      </c>
      <c r="AQ14" s="142" t="str">
        <f>INDEX('MATRIZ DE CALIFICACIÓN'!$D$4:$H$8,MID($AO14,1,1),MID($AP14,1,1))</f>
        <v>(3) ZONA DE RIESGO MODERADA
Asumir o Reducir el Riesgo</v>
      </c>
      <c r="AR14" s="117" t="s">
        <v>134</v>
      </c>
      <c r="AS14" s="147" t="s">
        <v>168</v>
      </c>
      <c r="AT14" s="147" t="s">
        <v>186</v>
      </c>
      <c r="AU14" s="147" t="s">
        <v>170</v>
      </c>
      <c r="AV14" s="189">
        <v>44531</v>
      </c>
      <c r="AW14" s="189">
        <v>44561</v>
      </c>
      <c r="AX14" s="147" t="s">
        <v>171</v>
      </c>
      <c r="AY14" s="146" t="s">
        <v>172</v>
      </c>
    </row>
    <row r="15" spans="1:51" s="146" customFormat="1" ht="156" customHeight="1" x14ac:dyDescent="0.25">
      <c r="A15" s="139" t="s">
        <v>187</v>
      </c>
      <c r="B15" s="141" t="s">
        <v>188</v>
      </c>
      <c r="C15" s="147" t="s">
        <v>189</v>
      </c>
      <c r="D15" s="117" t="s">
        <v>72</v>
      </c>
      <c r="E15" s="139"/>
      <c r="F15" s="139"/>
      <c r="G15" s="139"/>
      <c r="H15" s="147" t="s">
        <v>190</v>
      </c>
      <c r="I15" s="147" t="s">
        <v>191</v>
      </c>
      <c r="J15" s="117" t="s">
        <v>75</v>
      </c>
      <c r="K15" s="142">
        <f>VLOOKUP($J15,'Listas Nuevas'!$L$2:$N$6,2,0)</f>
        <v>1</v>
      </c>
      <c r="L15" s="143" t="s">
        <v>125</v>
      </c>
      <c r="M15" s="142" t="str">
        <f>INDEX('MATRIZ DE CALIFICACIÓN'!$D$4:$H$8,MID($K15,1,1),MID($L15,1,1))</f>
        <v>(5) ZONA DE RIESGO ALTA
Reducir, Evitar, Compartir o Transferir el Riesgo</v>
      </c>
      <c r="N15" s="117" t="s">
        <v>77</v>
      </c>
      <c r="O15" s="117" t="s">
        <v>78</v>
      </c>
      <c r="P15" s="151" t="s">
        <v>192</v>
      </c>
      <c r="Q15" s="139" t="s">
        <v>193</v>
      </c>
      <c r="R15" s="139" t="s">
        <v>194</v>
      </c>
      <c r="S15" s="139" t="s">
        <v>195</v>
      </c>
      <c r="T15" s="118" t="s">
        <v>196</v>
      </c>
      <c r="U15" s="139" t="s">
        <v>130</v>
      </c>
      <c r="V15" s="157" t="s">
        <v>197</v>
      </c>
      <c r="W15" s="117" t="s">
        <v>86</v>
      </c>
      <c r="X15" s="117" t="s">
        <v>87</v>
      </c>
      <c r="Y15" s="117" t="s">
        <v>88</v>
      </c>
      <c r="Z15" s="117" t="s">
        <v>89</v>
      </c>
      <c r="AA15" s="117" t="s">
        <v>90</v>
      </c>
      <c r="AB15" s="117" t="s">
        <v>91</v>
      </c>
      <c r="AC15" s="117" t="s">
        <v>92</v>
      </c>
      <c r="AD15" s="142">
        <f>SUM(IF($W15='[2]Evaluación Diseño Control'!$C$2,15)+IF($X15='[2]Evaluación Diseño Control'!$C$3,15)+IF($Y15='[2]Evaluación Diseño Control'!$C$4,15)+IF($Z15='[2]Evaluación Diseño Control'!$C$5,15,IF($Z15='[2]Evaluación Diseño Control'!$D$5,10))+IF($AA15='[2]Evaluación Diseño Control'!$C$6,15)+IF($AB15='[2]Evaluación Diseño Control'!$C$7,15)+IF($AC15='[2]Evaluación Diseño Control'!$C$8,10,IF($AC15='[2]Evaluación Diseño Control'!$D$8,5)))</f>
        <v>100</v>
      </c>
      <c r="AE15" s="142" t="str">
        <f t="shared" si="2"/>
        <v>FUERTE</v>
      </c>
      <c r="AF15" s="117" t="s">
        <v>132</v>
      </c>
      <c r="AG15" s="142" t="str">
        <f>VLOOKUP(CONCATENATE($AE15,$AF15),'[2]Listas Nuevas'!$X$3:$Z$11,2,0)</f>
        <v>MODERADO</v>
      </c>
      <c r="AH15" s="142">
        <f t="shared" si="3"/>
        <v>50</v>
      </c>
      <c r="AI15" s="144" t="str">
        <f>VLOOKUP(CONCATENATE($AE15,$AF15),'[2]Listas Nuevas'!$X$3:$Z$11,3,0)</f>
        <v>Si</v>
      </c>
      <c r="AJ15" s="145" t="s">
        <v>132</v>
      </c>
      <c r="AK15" s="139" t="s">
        <v>94</v>
      </c>
      <c r="AL15" s="142">
        <f>IFERROR(VLOOKUP(CONCATENATE(AJ15,AK15),'[2]Listas Nuevas'!$AC$6:$AD$7,2,0),0)</f>
        <v>1</v>
      </c>
      <c r="AM15" s="139" t="s">
        <v>94</v>
      </c>
      <c r="AN15" s="142">
        <f>IFERROR(VLOOKUP(CONCATENATE(AJ15,AM15),'[2]Listas Nuevas'!$AE$6:AI12,2,0),0)</f>
        <v>1</v>
      </c>
      <c r="AO15" s="143" t="s">
        <v>95</v>
      </c>
      <c r="AP15" s="143" t="s">
        <v>133</v>
      </c>
      <c r="AQ15" s="142" t="str">
        <f>INDEX('[2]MATRIZ DE CALIFICACIÓN'!$D$4:$H$8,MID($AO15,1,1),MID($AP15,1,1))</f>
        <v>(3) ZONA DE RIESGO MODERADA
Asumir o Reducir el Riesgo</v>
      </c>
      <c r="AR15" s="117" t="s">
        <v>134</v>
      </c>
      <c r="AS15" s="141" t="s">
        <v>198</v>
      </c>
      <c r="AT15" s="141" t="s">
        <v>199</v>
      </c>
      <c r="AU15" s="141" t="s">
        <v>200</v>
      </c>
      <c r="AV15" s="179" t="s">
        <v>201</v>
      </c>
      <c r="AW15" s="179" t="s">
        <v>202</v>
      </c>
      <c r="AX15" s="141" t="s">
        <v>203</v>
      </c>
      <c r="AY15" s="146" t="s">
        <v>204</v>
      </c>
    </row>
    <row r="16" spans="1:51" s="146" customFormat="1" ht="115.5" customHeight="1" x14ac:dyDescent="0.25">
      <c r="A16" s="139" t="s">
        <v>205</v>
      </c>
      <c r="B16" s="141" t="s">
        <v>206</v>
      </c>
      <c r="C16" s="147" t="s">
        <v>207</v>
      </c>
      <c r="D16" s="117" t="s">
        <v>72</v>
      </c>
      <c r="E16" s="139"/>
      <c r="F16" s="139"/>
      <c r="G16" s="139"/>
      <c r="H16" s="160" t="s">
        <v>208</v>
      </c>
      <c r="I16" s="147" t="s">
        <v>209</v>
      </c>
      <c r="J16" s="117" t="s">
        <v>75</v>
      </c>
      <c r="K16" s="142">
        <f>VLOOKUP($J16,'Listas Nuevas'!$L$2:$N$6,2,0)</f>
        <v>1</v>
      </c>
      <c r="L16" s="143" t="s">
        <v>125</v>
      </c>
      <c r="M16" s="142" t="str">
        <f>INDEX('MATRIZ DE CALIFICACIÓN'!$D$4:$H$8,MID($K16,1,1),MID($L16,1,1))</f>
        <v>(5) ZONA DE RIESGO ALTA
Reducir, Evitar, Compartir o Transferir el Riesgo</v>
      </c>
      <c r="N16" s="117" t="s">
        <v>77</v>
      </c>
      <c r="O16" s="117" t="s">
        <v>78</v>
      </c>
      <c r="P16" s="148" t="s">
        <v>210</v>
      </c>
      <c r="Q16" s="139" t="s">
        <v>211</v>
      </c>
      <c r="R16" s="139" t="s">
        <v>81</v>
      </c>
      <c r="S16" s="139" t="s">
        <v>212</v>
      </c>
      <c r="T16" s="118" t="s">
        <v>213</v>
      </c>
      <c r="U16" s="139" t="s">
        <v>214</v>
      </c>
      <c r="V16" s="157" t="s">
        <v>215</v>
      </c>
      <c r="W16" s="117" t="s">
        <v>86</v>
      </c>
      <c r="X16" s="117" t="s">
        <v>87</v>
      </c>
      <c r="Y16" s="117" t="s">
        <v>88</v>
      </c>
      <c r="Z16" s="117" t="s">
        <v>89</v>
      </c>
      <c r="AA16" s="117" t="s">
        <v>90</v>
      </c>
      <c r="AB16" s="117" t="s">
        <v>91</v>
      </c>
      <c r="AC16" s="117" t="s">
        <v>92</v>
      </c>
      <c r="AD16" s="142">
        <f>SUM(IF($W16='Evaluación Diseño Control'!$C$2,15)+IF($X16='Evaluación Diseño Control'!$C$3,15)+IF($Y16='Evaluación Diseño Control'!$C$4,15)+IF($Z16='Evaluación Diseño Control'!$C$5,15,IF($Z16='Evaluación Diseño Control'!$D$5,10))+IF($AA16='Evaluación Diseño Control'!$C$6,15)+IF($AB16='Evaluación Diseño Control'!$C$7,15)+IF($AC16='Evaluación Diseño Control'!$C$8,10,IF($AC16='Evaluación Diseño Control'!$D$8,5)))</f>
        <v>100</v>
      </c>
      <c r="AE16" s="142" t="str">
        <f t="shared" si="2"/>
        <v>FUERTE</v>
      </c>
      <c r="AF16" s="117" t="s">
        <v>93</v>
      </c>
      <c r="AG16" s="142" t="str">
        <f>VLOOKUP(CONCATENATE($AE16,$AF16),'Listas Nuevas'!$X$3:$Z$11,2,0)</f>
        <v>FUERTE</v>
      </c>
      <c r="AH16" s="142">
        <f t="shared" si="3"/>
        <v>100</v>
      </c>
      <c r="AI16" s="144" t="str">
        <f>VLOOKUP(CONCATENATE($AE16,$AF16),'Listas Nuevas'!$X$3:$Z$11,3,0)</f>
        <v>No</v>
      </c>
      <c r="AJ16" s="145" t="s">
        <v>93</v>
      </c>
      <c r="AK16" s="139" t="s">
        <v>94</v>
      </c>
      <c r="AL16" s="142">
        <f>IFERROR(VLOOKUP(CONCATENATE(AJ16,AK16),'Listas Nuevas'!$AC$6:$AD$7,2,0),0)</f>
        <v>2</v>
      </c>
      <c r="AM16" s="139" t="s">
        <v>94</v>
      </c>
      <c r="AN16" s="142">
        <f>IFERROR(VLOOKUP(CONCATENATE(AJ16,AM16),'Listas Nuevas'!$AE$6:AI13,2,0),0)</f>
        <v>2</v>
      </c>
      <c r="AO16" s="143" t="s">
        <v>95</v>
      </c>
      <c r="AP16" s="143" t="s">
        <v>133</v>
      </c>
      <c r="AQ16" s="142" t="str">
        <f>INDEX('MATRIZ DE CALIFICACIÓN'!$D$4:$H$8,MID($AO16,1,1),MID($AP16,1,1))</f>
        <v>(3) ZONA DE RIESGO MODERADA
Asumir o Reducir el Riesgo</v>
      </c>
      <c r="AR16" s="117" t="s">
        <v>134</v>
      </c>
      <c r="AS16" s="147" t="s">
        <v>216</v>
      </c>
      <c r="AT16" s="147" t="s">
        <v>217</v>
      </c>
      <c r="AU16" s="147" t="s">
        <v>218</v>
      </c>
      <c r="AV16" s="147" t="s">
        <v>219</v>
      </c>
      <c r="AW16" s="147" t="s">
        <v>220</v>
      </c>
      <c r="AX16" s="147" t="s">
        <v>221</v>
      </c>
      <c r="AY16" s="146" t="s">
        <v>222</v>
      </c>
    </row>
    <row r="17" spans="1:51" s="146" customFormat="1" ht="126" customHeight="1" x14ac:dyDescent="0.25">
      <c r="A17" s="139" t="s">
        <v>223</v>
      </c>
      <c r="B17" s="141" t="s">
        <v>224</v>
      </c>
      <c r="C17" s="140" t="s">
        <v>225</v>
      </c>
      <c r="D17" s="117" t="s">
        <v>72</v>
      </c>
      <c r="E17" s="139"/>
      <c r="F17" s="139"/>
      <c r="G17" s="139"/>
      <c r="H17" s="141" t="s">
        <v>226</v>
      </c>
      <c r="I17" s="141" t="s">
        <v>227</v>
      </c>
      <c r="J17" s="117" t="s">
        <v>75</v>
      </c>
      <c r="K17" s="142">
        <f>VLOOKUP($J17,'Listas Nuevas'!$L$2:$N$6,2,0)</f>
        <v>1</v>
      </c>
      <c r="L17" s="143" t="s">
        <v>125</v>
      </c>
      <c r="M17" s="142" t="str">
        <f>INDEX('MATRIZ DE CALIFICACIÓN'!$D$4:$H$8,MID($K17,1,1),MID($L17,1,1))</f>
        <v>(5) ZONA DE RIESGO ALTA
Reducir, Evitar, Compartir o Transferir el Riesgo</v>
      </c>
      <c r="N17" s="117" t="s">
        <v>77</v>
      </c>
      <c r="O17" s="117" t="s">
        <v>78</v>
      </c>
      <c r="P17" s="148" t="s">
        <v>228</v>
      </c>
      <c r="Q17" s="139" t="s">
        <v>229</v>
      </c>
      <c r="R17" s="139" t="s">
        <v>108</v>
      </c>
      <c r="S17" s="139" t="s">
        <v>230</v>
      </c>
      <c r="T17" s="119" t="s">
        <v>231</v>
      </c>
      <c r="U17" s="139" t="s">
        <v>214</v>
      </c>
      <c r="V17" s="157" t="s">
        <v>232</v>
      </c>
      <c r="W17" s="117" t="s">
        <v>86</v>
      </c>
      <c r="X17" s="117" t="s">
        <v>87</v>
      </c>
      <c r="Y17" s="117" t="s">
        <v>88</v>
      </c>
      <c r="Z17" s="117" t="s">
        <v>89</v>
      </c>
      <c r="AA17" s="117" t="s">
        <v>90</v>
      </c>
      <c r="AB17" s="117" t="s">
        <v>91</v>
      </c>
      <c r="AC17" s="117" t="s">
        <v>92</v>
      </c>
      <c r="AD17" s="142">
        <f>SUM(IF($W17='[2]Evaluación Diseño Control'!$C$2,15)+IF($X17='[2]Evaluación Diseño Control'!$C$3,15)+IF($Y17='[2]Evaluación Diseño Control'!$C$4,15)+IF($Z17='[2]Evaluación Diseño Control'!$C$5,15,IF($Z17='[2]Evaluación Diseño Control'!$D$5,10))+IF($AA17='[2]Evaluación Diseño Control'!$C$6,15)+IF($AB17='[2]Evaluación Diseño Control'!$C$7,15)+IF($AC17='[2]Evaluación Diseño Control'!$C$8,10,IF($AC17='[2]Evaluación Diseño Control'!$D$8,5)))</f>
        <v>100</v>
      </c>
      <c r="AE17" s="142" t="str">
        <f t="shared" si="2"/>
        <v>FUERTE</v>
      </c>
      <c r="AF17" s="117" t="s">
        <v>132</v>
      </c>
      <c r="AG17" s="142" t="str">
        <f>VLOOKUP(CONCATENATE($AE17,$AF17),'[2]Listas Nuevas'!$X$3:$Z$11,2,0)</f>
        <v>MODERADO</v>
      </c>
      <c r="AH17" s="142">
        <f t="shared" si="3"/>
        <v>50</v>
      </c>
      <c r="AI17" s="144" t="str">
        <f>VLOOKUP(CONCATENATE($AE17,$AF17),'[2]Listas Nuevas'!$X$3:$Z$11,3,0)</f>
        <v>Si</v>
      </c>
      <c r="AJ17" s="145" t="s">
        <v>132</v>
      </c>
      <c r="AK17" s="139" t="s">
        <v>94</v>
      </c>
      <c r="AL17" s="142">
        <f>IFERROR(VLOOKUP(CONCATENATE(AJ17,AK17),'[2]Listas Nuevas'!$AC$6:$AD$7,2,0),0)</f>
        <v>1</v>
      </c>
      <c r="AM17" s="139" t="s">
        <v>94</v>
      </c>
      <c r="AN17" s="142">
        <f>IFERROR(VLOOKUP(CONCATENATE(AJ17,AM17),'[2]Listas Nuevas'!$AE$6:AI14,2,0),0)</f>
        <v>1</v>
      </c>
      <c r="AO17" s="143" t="s">
        <v>95</v>
      </c>
      <c r="AP17" s="143" t="s">
        <v>133</v>
      </c>
      <c r="AQ17" s="142" t="str">
        <f>INDEX('[2]MATRIZ DE CALIFICACIÓN'!$D$4:$H$8,MID($AO17,1,1),MID($AP17,1,1))</f>
        <v>(3) ZONA DE RIESGO MODERADA
Asumir o Reducir el Riesgo</v>
      </c>
      <c r="AR17" s="117" t="s">
        <v>134</v>
      </c>
      <c r="AS17" s="141" t="s">
        <v>233</v>
      </c>
      <c r="AT17" s="141" t="s">
        <v>234</v>
      </c>
      <c r="AU17" s="141" t="s">
        <v>235</v>
      </c>
      <c r="AV17" s="179" t="s">
        <v>236</v>
      </c>
      <c r="AW17" s="179" t="s">
        <v>237</v>
      </c>
      <c r="AX17" s="141" t="s">
        <v>238</v>
      </c>
      <c r="AY17" s="146" t="s">
        <v>239</v>
      </c>
    </row>
    <row r="18" spans="1:51" s="146" customFormat="1" ht="93" customHeight="1" x14ac:dyDescent="0.25">
      <c r="A18" s="139" t="s">
        <v>240</v>
      </c>
      <c r="B18" s="141" t="s">
        <v>241</v>
      </c>
      <c r="C18" s="149" t="s">
        <v>242</v>
      </c>
      <c r="D18" s="117" t="s">
        <v>72</v>
      </c>
      <c r="E18" s="139"/>
      <c r="F18" s="139"/>
      <c r="G18" s="139"/>
      <c r="H18" s="147" t="s">
        <v>243</v>
      </c>
      <c r="I18" s="147" t="s">
        <v>244</v>
      </c>
      <c r="J18" s="117" t="s">
        <v>75</v>
      </c>
      <c r="K18" s="142">
        <f>VLOOKUP($J18,'Listas Nuevas'!$L$2:$N$6,2,0)</f>
        <v>1</v>
      </c>
      <c r="L18" s="143" t="s">
        <v>125</v>
      </c>
      <c r="M18" s="142" t="str">
        <f>INDEX('MATRIZ DE CALIFICACIÓN'!$D$4:$H$8,MID($K18,1,1),MID($L18,1,1))</f>
        <v>(5) ZONA DE RIESGO ALTA
Reducir, Evitar, Compartir o Transferir el Riesgo</v>
      </c>
      <c r="N18" s="117" t="s">
        <v>77</v>
      </c>
      <c r="O18" s="117" t="s">
        <v>78</v>
      </c>
      <c r="P18" s="151" t="s">
        <v>245</v>
      </c>
      <c r="Q18" s="139" t="s">
        <v>246</v>
      </c>
      <c r="R18" s="139" t="s">
        <v>194</v>
      </c>
      <c r="S18" s="139" t="s">
        <v>247</v>
      </c>
      <c r="T18" s="167" t="s">
        <v>248</v>
      </c>
      <c r="U18" s="139" t="s">
        <v>249</v>
      </c>
      <c r="V18" s="157" t="s">
        <v>250</v>
      </c>
      <c r="W18" s="117" t="s">
        <v>86</v>
      </c>
      <c r="X18" s="117" t="s">
        <v>87</v>
      </c>
      <c r="Y18" s="117" t="s">
        <v>88</v>
      </c>
      <c r="Z18" s="117" t="s">
        <v>89</v>
      </c>
      <c r="AA18" s="117" t="s">
        <v>90</v>
      </c>
      <c r="AB18" s="117" t="s">
        <v>91</v>
      </c>
      <c r="AC18" s="117" t="s">
        <v>92</v>
      </c>
      <c r="AD18" s="142">
        <f>SUM(IF($W18='Evaluación Diseño Control'!$C$2,15)+IF($X18='Evaluación Diseño Control'!$C$3,15)+IF($Y18='Evaluación Diseño Control'!$C$4,15)+IF($Z18='Evaluación Diseño Control'!$C$5,15,IF($Z18='Evaluación Diseño Control'!$D$5,10))+IF($AA18='Evaluación Diseño Control'!$C$6,15)+IF($AB18='Evaluación Diseño Control'!$C$7,15)+IF($AC18='Evaluación Diseño Control'!$C$8,10,IF($AC18='Evaluación Diseño Control'!$D$8,5)))</f>
        <v>100</v>
      </c>
      <c r="AE18" s="142" t="str">
        <f t="shared" si="2"/>
        <v>FUERTE</v>
      </c>
      <c r="AF18" s="117" t="s">
        <v>93</v>
      </c>
      <c r="AG18" s="142" t="str">
        <f>VLOOKUP(CONCATENATE($AE18,$AF18),'Listas Nuevas'!$X$3:$Z$11,2,0)</f>
        <v>FUERTE</v>
      </c>
      <c r="AH18" s="142">
        <f t="shared" si="3"/>
        <v>100</v>
      </c>
      <c r="AI18" s="144" t="str">
        <f>VLOOKUP(CONCATENATE($AE18,$AF18),'Listas Nuevas'!$X$3:$Z$11,3,0)</f>
        <v>No</v>
      </c>
      <c r="AJ18" s="145" t="s">
        <v>93</v>
      </c>
      <c r="AK18" s="139" t="s">
        <v>94</v>
      </c>
      <c r="AL18" s="142">
        <f>IFERROR(VLOOKUP(CONCATENATE(AJ18,AK18),'Listas Nuevas'!$AC$6:$AD$7,2,0),0)</f>
        <v>2</v>
      </c>
      <c r="AM18" s="139" t="s">
        <v>94</v>
      </c>
      <c r="AN18" s="142">
        <f>IFERROR(VLOOKUP(CONCATENATE(AJ18,AM18),'Listas Nuevas'!$AE$6:AI15,2,0),0)</f>
        <v>2</v>
      </c>
      <c r="AO18" s="143" t="s">
        <v>95</v>
      </c>
      <c r="AP18" s="143" t="s">
        <v>133</v>
      </c>
      <c r="AQ18" s="142" t="str">
        <f>INDEX('MATRIZ DE CALIFICACIÓN'!$D$4:$H$8,MID($AO18,1,1),MID($AP18,1,1))</f>
        <v>(3) ZONA DE RIESGO MODERADA
Asumir o Reducir el Riesgo</v>
      </c>
      <c r="AR18" s="117" t="s">
        <v>134</v>
      </c>
      <c r="AS18" s="147" t="s">
        <v>251</v>
      </c>
      <c r="AT18" s="147" t="s">
        <v>252</v>
      </c>
      <c r="AU18" s="147" t="s">
        <v>253</v>
      </c>
      <c r="AV18" s="147" t="s">
        <v>254</v>
      </c>
      <c r="AW18" s="147" t="s">
        <v>255</v>
      </c>
      <c r="AX18" s="147" t="s">
        <v>256</v>
      </c>
      <c r="AY18" s="146" t="s">
        <v>257</v>
      </c>
    </row>
    <row r="19" spans="1:51" s="146" customFormat="1" ht="197.25" customHeight="1" x14ac:dyDescent="0.25">
      <c r="A19" s="171" t="s">
        <v>258</v>
      </c>
      <c r="B19" s="172" t="s">
        <v>259</v>
      </c>
      <c r="C19" s="44" t="s">
        <v>260</v>
      </c>
      <c r="D19" s="168" t="s">
        <v>72</v>
      </c>
      <c r="E19" s="171"/>
      <c r="F19" s="171"/>
      <c r="G19" s="171"/>
      <c r="H19" s="44" t="s">
        <v>261</v>
      </c>
      <c r="I19" s="140" t="s">
        <v>262</v>
      </c>
      <c r="J19" s="168" t="s">
        <v>75</v>
      </c>
      <c r="K19" s="169">
        <f>VLOOKUP($J19,'[3]Listas Nuevas'!$L$2:$N$6,2,0)</f>
        <v>1</v>
      </c>
      <c r="L19" s="170" t="s">
        <v>125</v>
      </c>
      <c r="M19" s="169" t="str">
        <f>INDEX('[3]MATRIZ DE CALIFICACIÓN'!$D$4:$H$8,MID($K19,1,1),MID($L19,1,1))</f>
        <v>(5) ZONA DE RIESGO ALTA
Reducir, Evitar, Compartir o Transferir el Riesgo</v>
      </c>
      <c r="N19" s="168" t="s">
        <v>77</v>
      </c>
      <c r="O19" s="168" t="s">
        <v>78</v>
      </c>
      <c r="P19" s="180" t="s">
        <v>263</v>
      </c>
      <c r="Q19" s="171" t="s">
        <v>246</v>
      </c>
      <c r="R19" s="171" t="s">
        <v>194</v>
      </c>
      <c r="S19" s="171" t="s">
        <v>264</v>
      </c>
      <c r="T19" s="118" t="s">
        <v>265</v>
      </c>
      <c r="U19" s="171" t="s">
        <v>266</v>
      </c>
      <c r="V19" s="174" t="s">
        <v>267</v>
      </c>
      <c r="W19" s="168" t="s">
        <v>86</v>
      </c>
      <c r="X19" s="168" t="s">
        <v>87</v>
      </c>
      <c r="Y19" s="168" t="s">
        <v>88</v>
      </c>
      <c r="Z19" s="168" t="s">
        <v>89</v>
      </c>
      <c r="AA19" s="168" t="s">
        <v>90</v>
      </c>
      <c r="AB19" s="168" t="s">
        <v>91</v>
      </c>
      <c r="AC19" s="168" t="s">
        <v>92</v>
      </c>
      <c r="AD19" s="169">
        <f>SUM(IF($W19='[3]Evaluación Diseño Control'!$C$2,15)+IF($X19='[3]Evaluación Diseño Control'!$C$3,15)+IF($Y19='[3]Evaluación Diseño Control'!$C$4,15)+IF($Z19='[3]Evaluación Diseño Control'!$C$5,15,IF($Z19='[3]Evaluación Diseño Control'!$D$5,10))+IF($AA19='[3]Evaluación Diseño Control'!$C$6,15)+IF($AB19='[3]Evaluación Diseño Control'!$C$7,15)+IF($AC19='[3]Evaluación Diseño Control'!$C$8,10,IF($AC19='[3]Evaluación Diseño Control'!$D$8,5)))</f>
        <v>100</v>
      </c>
      <c r="AE19" s="169" t="str">
        <f t="shared" si="2"/>
        <v>FUERTE</v>
      </c>
      <c r="AF19" s="168" t="s">
        <v>93</v>
      </c>
      <c r="AG19" s="169" t="str">
        <f>VLOOKUP(CONCATENATE($AE19,$AF19),'[3]Listas Nuevas'!$X$3:$Z$11,2,0)</f>
        <v>FUERTE</v>
      </c>
      <c r="AH19" s="169">
        <f t="shared" si="3"/>
        <v>100</v>
      </c>
      <c r="AI19" s="144" t="str">
        <f>VLOOKUP(CONCATENATE($AE19,$AF19),'[3]Listas Nuevas'!$X$3:$Z$11,3,0)</f>
        <v>No</v>
      </c>
      <c r="AJ19" s="145" t="s">
        <v>93</v>
      </c>
      <c r="AK19" s="171" t="s">
        <v>94</v>
      </c>
      <c r="AL19" s="169">
        <f>IFERROR(VLOOKUP(CONCATENATE(AJ19,AK19),'[3]Listas Nuevas'!$AC$6:$AD$7,2,0),0)</f>
        <v>2</v>
      </c>
      <c r="AM19" s="171" t="s">
        <v>94</v>
      </c>
      <c r="AN19" s="169">
        <f>IFERROR(VLOOKUP(CONCATENATE(AJ19,AM19),'[3]Listas Nuevas'!$AE$6:AI16,2,0),0)</f>
        <v>2</v>
      </c>
      <c r="AO19" s="170" t="s">
        <v>95</v>
      </c>
      <c r="AP19" s="170" t="s">
        <v>133</v>
      </c>
      <c r="AQ19" s="169" t="str">
        <f>INDEX('[3]MATRIZ DE CALIFICACIÓN'!$D$4:$H$8,MID($AO19,1,1),MID($AP19,1,1))</f>
        <v>(3) ZONA DE RIESGO MODERADA
Asumir o Reducir el Riesgo</v>
      </c>
      <c r="AR19" s="117" t="s">
        <v>134</v>
      </c>
      <c r="AS19" s="44" t="s">
        <v>268</v>
      </c>
      <c r="AT19" s="44" t="s">
        <v>269</v>
      </c>
      <c r="AU19" s="44" t="s">
        <v>270</v>
      </c>
      <c r="AV19" s="44" t="s">
        <v>271</v>
      </c>
      <c r="AW19" s="44" t="s">
        <v>272</v>
      </c>
      <c r="AX19" s="44" t="s">
        <v>273</v>
      </c>
      <c r="AY19" s="146" t="s">
        <v>274</v>
      </c>
    </row>
    <row r="20" spans="1:51" s="146" customFormat="1" ht="180.75" customHeight="1" x14ac:dyDescent="0.25">
      <c r="A20" s="139" t="s">
        <v>275</v>
      </c>
      <c r="B20" s="141" t="s">
        <v>276</v>
      </c>
      <c r="C20" s="140" t="s">
        <v>277</v>
      </c>
      <c r="D20" s="117" t="s">
        <v>72</v>
      </c>
      <c r="E20" s="139"/>
      <c r="F20" s="139"/>
      <c r="G20" s="139"/>
      <c r="H20" s="147" t="s">
        <v>278</v>
      </c>
      <c r="I20" s="147" t="s">
        <v>279</v>
      </c>
      <c r="J20" s="117" t="s">
        <v>75</v>
      </c>
      <c r="K20" s="142">
        <f>VLOOKUP($J20,'Listas Nuevas'!$L$2:$N$6,2,0)</f>
        <v>1</v>
      </c>
      <c r="L20" s="143" t="s">
        <v>125</v>
      </c>
      <c r="M20" s="142" t="str">
        <f>INDEX('MATRIZ DE CALIFICACIÓN'!$D$4:$H$8,MID($K20,1,1),MID($L20,1,1))</f>
        <v>(5) ZONA DE RIESGO ALTA
Reducir, Evitar, Compartir o Transferir el Riesgo</v>
      </c>
      <c r="N20" s="117" t="s">
        <v>77</v>
      </c>
      <c r="O20" s="117" t="s">
        <v>78</v>
      </c>
      <c r="P20" s="151" t="s">
        <v>280</v>
      </c>
      <c r="Q20" s="139" t="s">
        <v>211</v>
      </c>
      <c r="R20" s="139" t="s">
        <v>108</v>
      </c>
      <c r="S20" s="139" t="s">
        <v>281</v>
      </c>
      <c r="T20" s="119" t="s">
        <v>282</v>
      </c>
      <c r="U20" s="139" t="s">
        <v>283</v>
      </c>
      <c r="V20" s="157" t="s">
        <v>284</v>
      </c>
      <c r="W20" s="168" t="s">
        <v>86</v>
      </c>
      <c r="X20" s="168" t="s">
        <v>87</v>
      </c>
      <c r="Y20" s="168" t="s">
        <v>88</v>
      </c>
      <c r="Z20" s="168" t="s">
        <v>89</v>
      </c>
      <c r="AA20" s="168" t="s">
        <v>90</v>
      </c>
      <c r="AB20" s="168" t="s">
        <v>91</v>
      </c>
      <c r="AC20" s="168" t="s">
        <v>92</v>
      </c>
      <c r="AD20" s="142">
        <f>SUM(IF($W20='Evaluación Diseño Control'!$C$2,15)+IF($X20='Evaluación Diseño Control'!$C$3,15)+IF($Y20='Evaluación Diseño Control'!$C$4,15)+IF($Z20='Evaluación Diseño Control'!$C$5,15,IF($Z20='Evaluación Diseño Control'!$D$5,10))+IF($AA20='Evaluación Diseño Control'!$C$6,15)+IF($AB20='Evaluación Diseño Control'!$C$7,15)+IF($AC20='Evaluación Diseño Control'!$C$8,10,IF($AC20='Evaluación Diseño Control'!$D$8,5)))</f>
        <v>100</v>
      </c>
      <c r="AE20" s="142" t="str">
        <f t="shared" si="2"/>
        <v>FUERTE</v>
      </c>
      <c r="AF20" s="117" t="s">
        <v>132</v>
      </c>
      <c r="AG20" s="142" t="str">
        <f>VLOOKUP(CONCATENATE($AE20,$AF20),'Listas Nuevas'!$X$3:$Z$11,2,0)</f>
        <v>MODERADO</v>
      </c>
      <c r="AH20" s="142">
        <f t="shared" si="3"/>
        <v>50</v>
      </c>
      <c r="AI20" s="144" t="str">
        <f>VLOOKUP(CONCATENATE($AE20,$AF20),'Listas Nuevas'!$X$3:$Z$11,3,0)</f>
        <v>Si</v>
      </c>
      <c r="AJ20" s="145" t="s">
        <v>132</v>
      </c>
      <c r="AK20" s="171" t="s">
        <v>94</v>
      </c>
      <c r="AL20" s="169">
        <f>IFERROR(VLOOKUP(CONCATENATE(AJ20,AK20),'[3]Listas Nuevas'!$AC$6:$AD$7,2,0),0)</f>
        <v>1</v>
      </c>
      <c r="AM20" s="171" t="s">
        <v>94</v>
      </c>
      <c r="AN20" s="142">
        <f>IFERROR(VLOOKUP(CONCATENATE(AJ20,AM20),'Listas Nuevas'!$AE$6:AI17,2,0),0)</f>
        <v>1</v>
      </c>
      <c r="AO20" s="143" t="s">
        <v>95</v>
      </c>
      <c r="AP20" s="143" t="s">
        <v>133</v>
      </c>
      <c r="AQ20" s="142" t="str">
        <f>INDEX('MATRIZ DE CALIFICACIÓN'!$D$4:$H$8,MID($AO20,1,1),MID($AP20,1,1))</f>
        <v>(3) ZONA DE RIESGO MODERADA
Asumir o Reducir el Riesgo</v>
      </c>
      <c r="AR20" s="117" t="s">
        <v>134</v>
      </c>
      <c r="AS20" s="141" t="s">
        <v>285</v>
      </c>
      <c r="AT20" s="141" t="s">
        <v>286</v>
      </c>
      <c r="AU20" s="141" t="s">
        <v>287</v>
      </c>
      <c r="AV20" s="179" t="s">
        <v>288</v>
      </c>
      <c r="AW20" s="179" t="s">
        <v>289</v>
      </c>
      <c r="AX20" s="141" t="s">
        <v>290</v>
      </c>
      <c r="AY20" s="146" t="s">
        <v>257</v>
      </c>
    </row>
    <row r="21" spans="1:51" s="146" customFormat="1" ht="93" customHeight="1" x14ac:dyDescent="0.25">
      <c r="A21" s="139" t="s">
        <v>291</v>
      </c>
      <c r="B21" s="141" t="s">
        <v>292</v>
      </c>
      <c r="C21" s="147" t="s">
        <v>293</v>
      </c>
      <c r="D21" s="117" t="s">
        <v>72</v>
      </c>
      <c r="E21" s="139"/>
      <c r="F21" s="139"/>
      <c r="G21" s="139"/>
      <c r="H21" s="147" t="s">
        <v>294</v>
      </c>
      <c r="I21" s="140" t="s">
        <v>295</v>
      </c>
      <c r="J21" s="117" t="s">
        <v>75</v>
      </c>
      <c r="K21" s="142">
        <f>VLOOKUP($J21,'Listas Nuevas'!$L$2:$N$6,2,0)</f>
        <v>1</v>
      </c>
      <c r="L21" s="143" t="s">
        <v>125</v>
      </c>
      <c r="M21" s="142" t="str">
        <f>INDEX('MATRIZ DE CALIFICACIÓN'!$D$4:$H$8,MID($K21,1,1),MID($L21,1,1))</f>
        <v>(5) ZONA DE RIESGO ALTA
Reducir, Evitar, Compartir o Transferir el Riesgo</v>
      </c>
      <c r="N21" s="117" t="s">
        <v>77</v>
      </c>
      <c r="O21" s="117" t="s">
        <v>78</v>
      </c>
      <c r="P21" s="151" t="s">
        <v>296</v>
      </c>
      <c r="Q21" s="139" t="s">
        <v>297</v>
      </c>
      <c r="R21" s="139" t="s">
        <v>108</v>
      </c>
      <c r="S21" s="139" t="s">
        <v>298</v>
      </c>
      <c r="T21" s="119" t="s">
        <v>299</v>
      </c>
      <c r="U21" s="139" t="s">
        <v>300</v>
      </c>
      <c r="V21" s="157" t="s">
        <v>301</v>
      </c>
      <c r="W21" s="117" t="s">
        <v>86</v>
      </c>
      <c r="X21" s="117" t="s">
        <v>87</v>
      </c>
      <c r="Y21" s="117" t="s">
        <v>88</v>
      </c>
      <c r="Z21" s="117" t="s">
        <v>89</v>
      </c>
      <c r="AA21" s="117" t="s">
        <v>90</v>
      </c>
      <c r="AB21" s="117" t="s">
        <v>91</v>
      </c>
      <c r="AC21" s="117" t="s">
        <v>92</v>
      </c>
      <c r="AD21" s="142">
        <f>SUM(IF($W21='[2]Evaluación Diseño Control'!$C$2,15)+IF($X21='[2]Evaluación Diseño Control'!$C$3,15)+IF($Y21='[2]Evaluación Diseño Control'!$C$4,15)+IF($Z21='[2]Evaluación Diseño Control'!$C$5,15,IF($Z21='[2]Evaluación Diseño Control'!$D$5,10))+IF($AA21='[2]Evaluación Diseño Control'!$C$6,15)+IF($AB21='[2]Evaluación Diseño Control'!$C$7,15)+IF($AC21='[2]Evaluación Diseño Control'!$C$8,10,IF($AC21='[2]Evaluación Diseño Control'!$D$8,5)))</f>
        <v>100</v>
      </c>
      <c r="AE21" s="142" t="str">
        <f t="shared" si="2"/>
        <v>FUERTE</v>
      </c>
      <c r="AF21" s="117" t="s">
        <v>132</v>
      </c>
      <c r="AG21" s="142" t="str">
        <f>VLOOKUP(CONCATENATE($AE21,$AF21),'[2]Listas Nuevas'!$X$3:$Z$11,2,0)</f>
        <v>MODERADO</v>
      </c>
      <c r="AH21" s="142">
        <f t="shared" si="3"/>
        <v>50</v>
      </c>
      <c r="AI21" s="144" t="str">
        <f>VLOOKUP(CONCATENATE($AE21,$AF21),'[2]Listas Nuevas'!$X$3:$Z$11,3,0)</f>
        <v>Si</v>
      </c>
      <c r="AJ21" s="145" t="s">
        <v>132</v>
      </c>
      <c r="AK21" s="139" t="s">
        <v>94</v>
      </c>
      <c r="AL21" s="142">
        <f>IFERROR(VLOOKUP(CONCATENATE(AJ21,AK21),'[2]Listas Nuevas'!$AC$6:$AD$7,2,0),0)</f>
        <v>1</v>
      </c>
      <c r="AM21" s="139" t="s">
        <v>94</v>
      </c>
      <c r="AN21" s="142">
        <f>IFERROR(VLOOKUP(CONCATENATE(AJ21,AM21),'[2]Listas Nuevas'!$AE$6:AI18,2,0),0)</f>
        <v>1</v>
      </c>
      <c r="AO21" s="143" t="s">
        <v>95</v>
      </c>
      <c r="AP21" s="143" t="s">
        <v>133</v>
      </c>
      <c r="AQ21" s="142" t="str">
        <f>INDEX('[2]MATRIZ DE CALIFICACIÓN'!$D$4:$H$8,MID($AO21,1,1),MID($AP21,1,1))</f>
        <v>(3) ZONA DE RIESGO MODERADA
Asumir o Reducir el Riesgo</v>
      </c>
      <c r="AR21" s="117" t="s">
        <v>134</v>
      </c>
      <c r="AS21" s="141" t="s">
        <v>302</v>
      </c>
      <c r="AT21" s="141" t="s">
        <v>303</v>
      </c>
      <c r="AU21" s="141" t="s">
        <v>304</v>
      </c>
      <c r="AV21" s="179" t="s">
        <v>305</v>
      </c>
      <c r="AW21" s="179" t="s">
        <v>306</v>
      </c>
      <c r="AX21" s="141" t="s">
        <v>307</v>
      </c>
      <c r="AY21" s="146" t="s">
        <v>257</v>
      </c>
    </row>
    <row r="22" spans="1:51" s="146" customFormat="1" ht="105.75" customHeight="1" x14ac:dyDescent="0.25">
      <c r="A22" s="139" t="s">
        <v>291</v>
      </c>
      <c r="B22" s="141" t="s">
        <v>308</v>
      </c>
      <c r="C22" s="147" t="s">
        <v>309</v>
      </c>
      <c r="D22" s="117" t="s">
        <v>72</v>
      </c>
      <c r="E22" s="139"/>
      <c r="F22" s="139"/>
      <c r="G22" s="139"/>
      <c r="H22" s="147" t="s">
        <v>310</v>
      </c>
      <c r="I22" s="147" t="s">
        <v>311</v>
      </c>
      <c r="J22" s="117" t="s">
        <v>75</v>
      </c>
      <c r="K22" s="142">
        <f>VLOOKUP($J22,'Listas Nuevas'!$L$2:$N$6,2,0)</f>
        <v>1</v>
      </c>
      <c r="L22" s="143" t="s">
        <v>125</v>
      </c>
      <c r="M22" s="142" t="str">
        <f>INDEX('MATRIZ DE CALIFICACIÓN'!$D$4:$H$8,MID($K22,1,1),MID($L22,1,1))</f>
        <v>(5) ZONA DE RIESGO ALTA
Reducir, Evitar, Compartir o Transferir el Riesgo</v>
      </c>
      <c r="N22" s="117" t="s">
        <v>77</v>
      </c>
      <c r="O22" s="117" t="s">
        <v>78</v>
      </c>
      <c r="P22" s="151" t="s">
        <v>312</v>
      </c>
      <c r="Q22" s="139" t="s">
        <v>297</v>
      </c>
      <c r="R22" s="139" t="s">
        <v>194</v>
      </c>
      <c r="S22" s="139" t="s">
        <v>313</v>
      </c>
      <c r="T22" s="119" t="s">
        <v>314</v>
      </c>
      <c r="U22" s="139" t="s">
        <v>315</v>
      </c>
      <c r="V22" s="157" t="s">
        <v>316</v>
      </c>
      <c r="W22" s="117" t="s">
        <v>86</v>
      </c>
      <c r="X22" s="117" t="s">
        <v>317</v>
      </c>
      <c r="Y22" s="117" t="s">
        <v>88</v>
      </c>
      <c r="Z22" s="117" t="s">
        <v>318</v>
      </c>
      <c r="AA22" s="117" t="s">
        <v>90</v>
      </c>
      <c r="AB22" s="117" t="s">
        <v>91</v>
      </c>
      <c r="AC22" s="117" t="s">
        <v>92</v>
      </c>
      <c r="AD22" s="142">
        <f>SUM(IF($W22='[2]Evaluación Diseño Control'!$C$2,15)+IF($X22='[2]Evaluación Diseño Control'!$C$3,15)+IF($Y22='[2]Evaluación Diseño Control'!$C$4,15)+IF($Z22='[2]Evaluación Diseño Control'!$C$5,15,IF($Z22='[2]Evaluación Diseño Control'!$D$5,10))+IF($AA22='[2]Evaluación Diseño Control'!$C$6,15)+IF($AB22='[2]Evaluación Diseño Control'!$C$7,15)+IF($AC22='[2]Evaluación Diseño Control'!$C$8,10,IF($AC22='[2]Evaluación Diseño Control'!$D$8,5)))</f>
        <v>80</v>
      </c>
      <c r="AE22" s="142" t="str">
        <f t="shared" si="2"/>
        <v>DÉBIL</v>
      </c>
      <c r="AF22" s="117" t="s">
        <v>132</v>
      </c>
      <c r="AG22" s="142" t="str">
        <f>VLOOKUP(CONCATENATE($AE22,$AF22),'[2]Listas Nuevas'!$X$3:$Z$11,2,0)</f>
        <v>DÉBIL</v>
      </c>
      <c r="AH22" s="142">
        <f t="shared" si="3"/>
        <v>0</v>
      </c>
      <c r="AI22" s="144" t="str">
        <f>VLOOKUP(CONCATENATE($AE22,$AF22),'[2]Listas Nuevas'!$X$3:$Z$11,3,0)</f>
        <v>Si</v>
      </c>
      <c r="AJ22" s="145" t="s">
        <v>319</v>
      </c>
      <c r="AK22" s="139" t="s">
        <v>94</v>
      </c>
      <c r="AL22" s="142">
        <f>IFERROR(VLOOKUP(CONCATENATE(AJ22,AK22),'[2]Listas Nuevas'!$AC$6:$AD$7,2,0),0)</f>
        <v>0</v>
      </c>
      <c r="AM22" s="139" t="s">
        <v>94</v>
      </c>
      <c r="AN22" s="142">
        <f>IFERROR(VLOOKUP(CONCATENATE(AJ22,AM22),'[2]Listas Nuevas'!$AE$6:AI19,2,0),0)</f>
        <v>0</v>
      </c>
      <c r="AO22" s="143" t="s">
        <v>95</v>
      </c>
      <c r="AP22" s="143" t="s">
        <v>133</v>
      </c>
      <c r="AQ22" s="142" t="str">
        <f>INDEX('[2]MATRIZ DE CALIFICACIÓN'!$D$4:$H$8,MID($AO22,1,1),MID($AP22,1,1))</f>
        <v>(3) ZONA DE RIESGO MODERADA
Asumir o Reducir el Riesgo</v>
      </c>
      <c r="AR22" s="117" t="s">
        <v>134</v>
      </c>
      <c r="AS22" s="141" t="s">
        <v>320</v>
      </c>
      <c r="AT22" s="141" t="s">
        <v>321</v>
      </c>
      <c r="AU22" s="141" t="s">
        <v>322</v>
      </c>
      <c r="AV22" s="179" t="s">
        <v>323</v>
      </c>
      <c r="AW22" s="179" t="s">
        <v>324</v>
      </c>
      <c r="AX22" s="141" t="s">
        <v>325</v>
      </c>
      <c r="AY22" s="146" t="s">
        <v>257</v>
      </c>
    </row>
    <row r="23" spans="1:51" s="146" customFormat="1" ht="157.5" customHeight="1" x14ac:dyDescent="0.25">
      <c r="A23" s="139" t="s">
        <v>326</v>
      </c>
      <c r="B23" s="164" t="s">
        <v>327</v>
      </c>
      <c r="C23" s="140" t="s">
        <v>328</v>
      </c>
      <c r="D23" s="117" t="s">
        <v>72</v>
      </c>
      <c r="E23" s="139"/>
      <c r="F23" s="139"/>
      <c r="G23" s="139"/>
      <c r="H23" s="140" t="s">
        <v>329</v>
      </c>
      <c r="I23" s="140" t="s">
        <v>330</v>
      </c>
      <c r="J23" s="117" t="s">
        <v>75</v>
      </c>
      <c r="K23" s="142">
        <f>VLOOKUP($J23,'Listas Nuevas'!$L$2:$N$6,2,0)</f>
        <v>1</v>
      </c>
      <c r="L23" s="143" t="s">
        <v>76</v>
      </c>
      <c r="M23" s="142" t="str">
        <f>INDEX('MATRIZ DE CALIFICACIÓN'!$D$4:$H$8,MID($K23,1,1),MID($L23,1,1))</f>
        <v>(4) ZONA DE RIESGO ALTA
Reducir, Evitar, Compartir o Transferir el Riesgo</v>
      </c>
      <c r="N23" s="117" t="s">
        <v>77</v>
      </c>
      <c r="O23" s="117" t="s">
        <v>78</v>
      </c>
      <c r="P23" s="148" t="s">
        <v>331</v>
      </c>
      <c r="Q23" s="139" t="s">
        <v>332</v>
      </c>
      <c r="R23" s="139" t="s">
        <v>108</v>
      </c>
      <c r="S23" s="139" t="s">
        <v>333</v>
      </c>
      <c r="T23" s="118" t="s">
        <v>334</v>
      </c>
      <c r="U23" s="139" t="s">
        <v>335</v>
      </c>
      <c r="V23" s="157" t="s">
        <v>336</v>
      </c>
      <c r="W23" s="117" t="s">
        <v>86</v>
      </c>
      <c r="X23" s="117" t="s">
        <v>87</v>
      </c>
      <c r="Y23" s="117" t="s">
        <v>88</v>
      </c>
      <c r="Z23" s="117" t="s">
        <v>89</v>
      </c>
      <c r="AA23" s="117" t="s">
        <v>90</v>
      </c>
      <c r="AB23" s="117" t="s">
        <v>91</v>
      </c>
      <c r="AC23" s="117" t="s">
        <v>92</v>
      </c>
      <c r="AD23" s="142">
        <f>SUM(IF($W23='[2]Evaluación Diseño Control'!$C$2,15)+IF($X23='[2]Evaluación Diseño Control'!$C$3,15)+IF($Y23='[2]Evaluación Diseño Control'!$C$4,15)+IF($Z23='[2]Evaluación Diseño Control'!$C$5,15,IF($Z23='[2]Evaluación Diseño Control'!$D$5,10))+IF($AA23='[2]Evaluación Diseño Control'!$C$6,15)+IF($AB23='[2]Evaluación Diseño Control'!$C$7,15)+IF($AC23='[2]Evaluación Diseño Control'!$C$8,10,IF($AC23='[2]Evaluación Diseño Control'!$D$8,5)))</f>
        <v>100</v>
      </c>
      <c r="AE23" s="142" t="str">
        <f t="shared" si="2"/>
        <v>FUERTE</v>
      </c>
      <c r="AF23" s="117" t="s">
        <v>132</v>
      </c>
      <c r="AG23" s="142" t="str">
        <f>VLOOKUP(CONCATENATE($AE23,$AF23),'[2]Listas Nuevas'!$X$3:$Z$11,2,0)</f>
        <v>MODERADO</v>
      </c>
      <c r="AH23" s="142">
        <f t="shared" si="3"/>
        <v>50</v>
      </c>
      <c r="AI23" s="144" t="str">
        <f>VLOOKUP(CONCATENATE($AE23,$AF23),'[2]Listas Nuevas'!$X$3:$Z$11,3,0)</f>
        <v>Si</v>
      </c>
      <c r="AJ23" s="145" t="s">
        <v>132</v>
      </c>
      <c r="AK23" s="139" t="s">
        <v>94</v>
      </c>
      <c r="AL23" s="142">
        <f>IFERROR(VLOOKUP(CONCATENATE(AJ23,AK23),'[2]Listas Nuevas'!$AC$6:$AD$7,2,0),0)</f>
        <v>1</v>
      </c>
      <c r="AM23" s="139" t="s">
        <v>94</v>
      </c>
      <c r="AN23" s="142">
        <f>IFERROR(VLOOKUP(CONCATENATE(AJ23,AM23),'[2]Listas Nuevas'!$AE$6:AI21,2,0),0)</f>
        <v>1</v>
      </c>
      <c r="AO23" s="143" t="s">
        <v>95</v>
      </c>
      <c r="AP23" s="143" t="s">
        <v>133</v>
      </c>
      <c r="AQ23" s="142" t="str">
        <f>INDEX('[2]MATRIZ DE CALIFICACIÓN'!$D$4:$H$8,MID($AO23,1,1),MID($AP23,1,1))</f>
        <v>(3) ZONA DE RIESGO MODERADA
Asumir o Reducir el Riesgo</v>
      </c>
      <c r="AR23" s="117" t="s">
        <v>134</v>
      </c>
      <c r="AS23" s="141" t="s">
        <v>337</v>
      </c>
      <c r="AT23" s="141" t="s">
        <v>338</v>
      </c>
      <c r="AU23" s="141" t="s">
        <v>339</v>
      </c>
      <c r="AV23" s="179" t="s">
        <v>340</v>
      </c>
      <c r="AW23" s="179" t="s">
        <v>341</v>
      </c>
      <c r="AX23" s="141" t="s">
        <v>342</v>
      </c>
      <c r="AY23" s="146" t="s">
        <v>343</v>
      </c>
    </row>
    <row r="24" spans="1:51" s="146" customFormat="1" ht="169.5" customHeight="1" x14ac:dyDescent="0.25">
      <c r="A24" s="139" t="s">
        <v>344</v>
      </c>
      <c r="B24" s="141" t="s">
        <v>345</v>
      </c>
      <c r="C24" s="140" t="s">
        <v>346</v>
      </c>
      <c r="D24" s="117" t="s">
        <v>72</v>
      </c>
      <c r="E24" s="139"/>
      <c r="F24" s="139"/>
      <c r="G24" s="139"/>
      <c r="H24" s="147" t="s">
        <v>347</v>
      </c>
      <c r="I24" s="147" t="s">
        <v>348</v>
      </c>
      <c r="J24" s="117" t="s">
        <v>75</v>
      </c>
      <c r="K24" s="142">
        <f>VLOOKUP($J24,'Listas Nuevas'!$L$2:$N$6,2,0)</f>
        <v>1</v>
      </c>
      <c r="L24" s="143" t="s">
        <v>76</v>
      </c>
      <c r="M24" s="142" t="str">
        <f>INDEX('MATRIZ DE CALIFICACIÓN'!$D$4:$H$8,MID($K24,1,1),MID($L24,1,1))</f>
        <v>(4) ZONA DE RIESGO ALTA
Reducir, Evitar, Compartir o Transferir el Riesgo</v>
      </c>
      <c r="N24" s="117" t="s">
        <v>77</v>
      </c>
      <c r="O24" s="117" t="s">
        <v>78</v>
      </c>
      <c r="P24" s="151" t="s">
        <v>349</v>
      </c>
      <c r="Q24" s="139" t="s">
        <v>350</v>
      </c>
      <c r="R24" s="173" t="s">
        <v>351</v>
      </c>
      <c r="S24" s="139" t="s">
        <v>352</v>
      </c>
      <c r="T24" s="119" t="s">
        <v>353</v>
      </c>
      <c r="U24" s="139" t="s">
        <v>354</v>
      </c>
      <c r="V24" s="157" t="s">
        <v>355</v>
      </c>
      <c r="W24" s="168" t="s">
        <v>86</v>
      </c>
      <c r="X24" s="168" t="s">
        <v>87</v>
      </c>
      <c r="Y24" s="168" t="s">
        <v>88</v>
      </c>
      <c r="Z24" s="168" t="s">
        <v>89</v>
      </c>
      <c r="AA24" s="168" t="s">
        <v>90</v>
      </c>
      <c r="AB24" s="168" t="s">
        <v>91</v>
      </c>
      <c r="AC24" s="168" t="s">
        <v>92</v>
      </c>
      <c r="AD24" s="142">
        <f>SUM(IF($W24='Evaluación Diseño Control'!$C$2,15)+IF($X24='Evaluación Diseño Control'!$C$3,15)+IF($Y24='Evaluación Diseño Control'!$C$4,15)+IF($Z24='Evaluación Diseño Control'!$C$5,15,IF($Z24='Evaluación Diseño Control'!$D$5,10))+IF($AA24='Evaluación Diseño Control'!$C$6,15)+IF($AB24='Evaluación Diseño Control'!$C$7,15)+IF($AC24='Evaluación Diseño Control'!$C$8,10,IF($AC24='Evaluación Diseño Control'!$D$8,5)))</f>
        <v>100</v>
      </c>
      <c r="AE24" s="142" t="str">
        <f>IF($AD24&gt;95,"FUERTE",IF($AD24&gt;85,"MODERADO","DÉBIL"))</f>
        <v>FUERTE</v>
      </c>
      <c r="AF24" s="117" t="s">
        <v>132</v>
      </c>
      <c r="AG24" s="142" t="str">
        <f>VLOOKUP(CONCATENATE($AE24,$AF24),'Listas Nuevas'!$X$3:$Z$11,2,0)</f>
        <v>MODERADO</v>
      </c>
      <c r="AH24" s="142">
        <f t="shared" si="3"/>
        <v>50</v>
      </c>
      <c r="AI24" s="144" t="str">
        <f>VLOOKUP(CONCATENATE($AE24,$AF24),'Listas Nuevas'!$X$3:$Z$11,3,0)</f>
        <v>Si</v>
      </c>
      <c r="AJ24" s="145" t="s">
        <v>132</v>
      </c>
      <c r="AK24" s="171" t="s">
        <v>94</v>
      </c>
      <c r="AL24" s="169">
        <f>IFERROR(VLOOKUP(CONCATENATE(AJ24,AK24),'[3]Listas Nuevas'!$AC$6:$AD$7,2,0),0)</f>
        <v>1</v>
      </c>
      <c r="AM24" s="171" t="s">
        <v>94</v>
      </c>
      <c r="AN24" s="142">
        <f>IFERROR(VLOOKUP(CONCATENATE(AJ24,AM24),'Listas Nuevas'!$AE$6:AI22,2,0),0)</f>
        <v>1</v>
      </c>
      <c r="AO24" s="143" t="s">
        <v>95</v>
      </c>
      <c r="AP24" s="143" t="s">
        <v>133</v>
      </c>
      <c r="AQ24" s="142" t="str">
        <f>INDEX('MATRIZ DE CALIFICACIÓN'!$D$4:$H$8,MID($AO24,1,1),MID($AP24,1,1))</f>
        <v>(3) ZONA DE RIESGO MODERADA
Asumir o Reducir el Riesgo</v>
      </c>
      <c r="AR24" s="117" t="s">
        <v>134</v>
      </c>
      <c r="AS24" s="141" t="s">
        <v>356</v>
      </c>
      <c r="AT24" s="141" t="s">
        <v>357</v>
      </c>
      <c r="AU24" s="141" t="s">
        <v>358</v>
      </c>
      <c r="AV24" s="179" t="s">
        <v>359</v>
      </c>
      <c r="AW24" s="179" t="s">
        <v>360</v>
      </c>
      <c r="AX24" s="141" t="s">
        <v>361</v>
      </c>
      <c r="AY24" s="146" t="s">
        <v>362</v>
      </c>
    </row>
    <row r="25" spans="1:51" s="146" customFormat="1" ht="252" customHeight="1" x14ac:dyDescent="0.25">
      <c r="A25" s="139" t="s">
        <v>363</v>
      </c>
      <c r="B25" s="141" t="s">
        <v>364</v>
      </c>
      <c r="C25" s="149" t="s">
        <v>365</v>
      </c>
      <c r="D25" s="117" t="s">
        <v>72</v>
      </c>
      <c r="E25" s="139"/>
      <c r="F25" s="139"/>
      <c r="G25" s="139"/>
      <c r="H25" s="149" t="s">
        <v>366</v>
      </c>
      <c r="I25" s="150" t="s">
        <v>161</v>
      </c>
      <c r="J25" s="117" t="s">
        <v>75</v>
      </c>
      <c r="K25" s="142">
        <f>VLOOKUP($J25,'Listas Nuevas'!$L$2:$N$6,2,0)</f>
        <v>1</v>
      </c>
      <c r="L25" s="143" t="s">
        <v>125</v>
      </c>
      <c r="M25" s="142" t="str">
        <f>INDEX('MATRIZ DE CALIFICACIÓN'!$D$4:$H$8,MID($K25,1,1),MID($L25,1,1))</f>
        <v>(5) ZONA DE RIESGO ALTA
Reducir, Evitar, Compartir o Transferir el Riesgo</v>
      </c>
      <c r="N25" s="117" t="s">
        <v>77</v>
      </c>
      <c r="O25" s="117" t="s">
        <v>78</v>
      </c>
      <c r="P25" s="151" t="s">
        <v>367</v>
      </c>
      <c r="Q25" s="139" t="s">
        <v>163</v>
      </c>
      <c r="R25" s="139" t="s">
        <v>81</v>
      </c>
      <c r="S25" s="161" t="s">
        <v>368</v>
      </c>
      <c r="T25" s="156" t="s">
        <v>369</v>
      </c>
      <c r="U25" s="139" t="s">
        <v>370</v>
      </c>
      <c r="V25" s="157" t="s">
        <v>371</v>
      </c>
      <c r="W25" s="168" t="s">
        <v>86</v>
      </c>
      <c r="X25" s="168" t="s">
        <v>87</v>
      </c>
      <c r="Y25" s="168" t="s">
        <v>88</v>
      </c>
      <c r="Z25" s="168" t="s">
        <v>89</v>
      </c>
      <c r="AA25" s="168" t="s">
        <v>90</v>
      </c>
      <c r="AB25" s="168" t="s">
        <v>91</v>
      </c>
      <c r="AC25" s="168" t="s">
        <v>92</v>
      </c>
      <c r="AD25" s="142">
        <f>SUM(IF($W25='Evaluación Diseño Control'!$C$2,15)+IF($X25='Evaluación Diseño Control'!$C$3,15)+IF($Y25='Evaluación Diseño Control'!$C$4,15)+IF($Z25='Evaluación Diseño Control'!$C$5,15,IF($Z25='Evaluación Diseño Control'!$D$5,10))+IF($AA25='Evaluación Diseño Control'!$C$6,15)+IF($AB25='Evaluación Diseño Control'!$C$7,15)+IF($AC25='Evaluación Diseño Control'!$C$8,10,IF($AC25='Evaluación Diseño Control'!$D$8,5)))</f>
        <v>100</v>
      </c>
      <c r="AE25" s="142" t="str">
        <f t="shared" si="2"/>
        <v>FUERTE</v>
      </c>
      <c r="AF25" s="117" t="s">
        <v>132</v>
      </c>
      <c r="AG25" s="142" t="str">
        <f>VLOOKUP(CONCATENATE($AE25,$AF25),'Listas Nuevas'!$X$3:$Z$11,2,0)</f>
        <v>MODERADO</v>
      </c>
      <c r="AH25" s="142">
        <f t="shared" si="3"/>
        <v>50</v>
      </c>
      <c r="AI25" s="144" t="str">
        <f>VLOOKUP(CONCATENATE($AE25,$AF25),'Listas Nuevas'!$X$3:$Z$11,3,0)</f>
        <v>Si</v>
      </c>
      <c r="AJ25" s="145" t="s">
        <v>132</v>
      </c>
      <c r="AK25" s="171" t="s">
        <v>94</v>
      </c>
      <c r="AL25" s="169">
        <f>IFERROR(VLOOKUP(CONCATENATE(AJ25,AK25),'[3]Listas Nuevas'!$AC$6:$AD$7,2,0),0)</f>
        <v>1</v>
      </c>
      <c r="AM25" s="171" t="s">
        <v>94</v>
      </c>
      <c r="AN25" s="142">
        <f>IFERROR(VLOOKUP(CONCATENATE(AJ25,AM25),'Listas Nuevas'!$AE$6:AI24,2,0),0)</f>
        <v>1</v>
      </c>
      <c r="AO25" s="143" t="s">
        <v>95</v>
      </c>
      <c r="AP25" s="143" t="s">
        <v>133</v>
      </c>
      <c r="AQ25" s="142" t="str">
        <f>INDEX('MATRIZ DE CALIFICACIÓN'!$D$4:$H$8,MID($AO25,1,1),MID($AP25,1,1))</f>
        <v>(3) ZONA DE RIESGO MODERADA
Asumir o Reducir el Riesgo</v>
      </c>
      <c r="AR25" s="117" t="s">
        <v>134</v>
      </c>
      <c r="AS25" s="172" t="s">
        <v>168</v>
      </c>
      <c r="AT25" s="186" t="s">
        <v>186</v>
      </c>
      <c r="AU25" s="171" t="s">
        <v>170</v>
      </c>
      <c r="AV25" s="181">
        <v>44531</v>
      </c>
      <c r="AW25" s="181">
        <v>44561</v>
      </c>
      <c r="AX25" s="172" t="s">
        <v>171</v>
      </c>
      <c r="AY25" s="146" t="s">
        <v>172</v>
      </c>
    </row>
    <row r="26" spans="1:51" s="146" customFormat="1" ht="130.5" customHeight="1" x14ac:dyDescent="0.25">
      <c r="A26" s="139" t="s">
        <v>372</v>
      </c>
      <c r="B26" s="141" t="s">
        <v>373</v>
      </c>
      <c r="C26" s="147" t="s">
        <v>374</v>
      </c>
      <c r="D26" s="117" t="s">
        <v>72</v>
      </c>
      <c r="E26" s="139"/>
      <c r="F26" s="139"/>
      <c r="G26" s="139"/>
      <c r="H26" s="147" t="s">
        <v>375</v>
      </c>
      <c r="I26" s="147" t="s">
        <v>376</v>
      </c>
      <c r="J26" s="117" t="s">
        <v>75</v>
      </c>
      <c r="K26" s="142">
        <f>VLOOKUP($J26,'Listas Nuevas'!$L$2:$N$6,2,0)</f>
        <v>1</v>
      </c>
      <c r="L26" s="143" t="s">
        <v>125</v>
      </c>
      <c r="M26" s="142" t="str">
        <f>INDEX('MATRIZ DE CALIFICACIÓN'!$D$4:$H$8,MID($K26,1,1),MID($L26,1,1))</f>
        <v>(5) ZONA DE RIESGO ALTA
Reducir, Evitar, Compartir o Transferir el Riesgo</v>
      </c>
      <c r="N26" s="117" t="s">
        <v>77</v>
      </c>
      <c r="O26" s="117" t="s">
        <v>78</v>
      </c>
      <c r="P26" s="148" t="s">
        <v>377</v>
      </c>
      <c r="Q26" s="139" t="s">
        <v>378</v>
      </c>
      <c r="R26" s="139" t="s">
        <v>108</v>
      </c>
      <c r="S26" s="139" t="s">
        <v>379</v>
      </c>
      <c r="T26" s="118" t="s">
        <v>380</v>
      </c>
      <c r="U26" s="139" t="s">
        <v>381</v>
      </c>
      <c r="V26" s="157" t="s">
        <v>382</v>
      </c>
      <c r="W26" s="168" t="s">
        <v>86</v>
      </c>
      <c r="X26" s="168" t="s">
        <v>87</v>
      </c>
      <c r="Y26" s="168" t="s">
        <v>88</v>
      </c>
      <c r="Z26" s="168" t="s">
        <v>89</v>
      </c>
      <c r="AA26" s="168" t="s">
        <v>90</v>
      </c>
      <c r="AB26" s="168" t="s">
        <v>91</v>
      </c>
      <c r="AC26" s="168" t="s">
        <v>92</v>
      </c>
      <c r="AD26" s="142">
        <f>SUM(IF($W26='Evaluación Diseño Control'!$C$2,15)+IF($X26='Evaluación Diseño Control'!$C$3,15)+IF($Y26='Evaluación Diseño Control'!$C$4,15)+IF($Z26='Evaluación Diseño Control'!$C$5,15,IF($Z26='Evaluación Diseño Control'!$D$5,10))+IF($AA26='Evaluación Diseño Control'!$C$6,15)+IF($AB26='Evaluación Diseño Control'!$C$7,15)+IF($AC26='Evaluación Diseño Control'!$C$8,10,IF($AC26='Evaluación Diseño Control'!$D$8,5)))</f>
        <v>100</v>
      </c>
      <c r="AE26" s="142" t="str">
        <f t="shared" ref="AE26" si="4">IF($AD26&gt;95,"FUERTE",IF($AD26&gt;85,"MODERADO","DÉBIL"))</f>
        <v>FUERTE</v>
      </c>
      <c r="AF26" s="117" t="s">
        <v>132</v>
      </c>
      <c r="AG26" s="142" t="str">
        <f>VLOOKUP(CONCATENATE($AE26,$AF26),'Listas Nuevas'!$X$3:$Z$11,2,0)</f>
        <v>MODERADO</v>
      </c>
      <c r="AH26" s="142">
        <f t="shared" si="3"/>
        <v>50</v>
      </c>
      <c r="AI26" s="144" t="str">
        <f>VLOOKUP(CONCATENATE($AE26,$AF26),'Listas Nuevas'!$X$3:$Z$11,3,0)</f>
        <v>Si</v>
      </c>
      <c r="AJ26" s="145" t="s">
        <v>132</v>
      </c>
      <c r="AK26" s="171" t="s">
        <v>94</v>
      </c>
      <c r="AL26" s="169">
        <f>IFERROR(VLOOKUP(CONCATENATE(AJ26,AK26),'[3]Listas Nuevas'!$AC$6:$AD$7,2,0),0)</f>
        <v>1</v>
      </c>
      <c r="AM26" s="171" t="s">
        <v>94</v>
      </c>
      <c r="AN26" s="142">
        <f>IFERROR(VLOOKUP(CONCATENATE(AJ26,AM26),'Listas Nuevas'!$AE$6:AI24,2,0),0)</f>
        <v>1</v>
      </c>
      <c r="AO26" s="143" t="s">
        <v>95</v>
      </c>
      <c r="AP26" s="143" t="s">
        <v>133</v>
      </c>
      <c r="AQ26" s="142" t="str">
        <f>INDEX('MATRIZ DE CALIFICACIÓN'!$D$4:$H$8,MID($AO26,1,1),MID($AP26,1,1))</f>
        <v>(3) ZONA DE RIESGO MODERADA
Asumir o Reducir el Riesgo</v>
      </c>
      <c r="AR26" s="117" t="s">
        <v>134</v>
      </c>
      <c r="AS26" s="141" t="s">
        <v>383</v>
      </c>
      <c r="AT26" s="141" t="s">
        <v>384</v>
      </c>
      <c r="AU26" s="141" t="s">
        <v>385</v>
      </c>
      <c r="AV26" s="179" t="s">
        <v>386</v>
      </c>
      <c r="AW26" s="179" t="s">
        <v>387</v>
      </c>
      <c r="AX26" s="141" t="s">
        <v>388</v>
      </c>
      <c r="AY26" s="146" t="s">
        <v>389</v>
      </c>
    </row>
    <row r="27" spans="1:51" s="166" customFormat="1" ht="107.25" customHeight="1" x14ac:dyDescent="0.25">
      <c r="A27" s="161" t="s">
        <v>363</v>
      </c>
      <c r="B27" s="164" t="s">
        <v>390</v>
      </c>
      <c r="C27" s="164" t="s">
        <v>391</v>
      </c>
      <c r="D27" s="117" t="s">
        <v>392</v>
      </c>
      <c r="E27" s="161"/>
      <c r="F27" s="161"/>
      <c r="G27" s="161"/>
      <c r="H27" s="165" t="s">
        <v>393</v>
      </c>
      <c r="I27" s="165" t="s">
        <v>394</v>
      </c>
      <c r="J27" s="117" t="s">
        <v>395</v>
      </c>
      <c r="K27" s="142">
        <v>5</v>
      </c>
      <c r="L27" s="143" t="s">
        <v>76</v>
      </c>
      <c r="M27" s="161" t="str">
        <f>INDEX('MATRIZ DE CALIFICACIÓN'!$D$4:$H$8,MID($K27,1,1),MID($L27,1,1))</f>
        <v>(20) ZONA DE RIESGO EXTREMA
Reducir, Evitar, Compartir o Transferir el Riesgo</v>
      </c>
      <c r="N27" s="117" t="s">
        <v>77</v>
      </c>
      <c r="O27" s="117" t="s">
        <v>78</v>
      </c>
      <c r="P27" s="165" t="s">
        <v>396</v>
      </c>
      <c r="Q27" s="161" t="s">
        <v>397</v>
      </c>
      <c r="R27" s="161" t="s">
        <v>398</v>
      </c>
      <c r="S27" s="161" t="s">
        <v>399</v>
      </c>
      <c r="T27" s="165" t="s">
        <v>400</v>
      </c>
      <c r="U27" s="165" t="s">
        <v>401</v>
      </c>
      <c r="V27" s="165" t="s">
        <v>402</v>
      </c>
      <c r="W27" s="168" t="s">
        <v>86</v>
      </c>
      <c r="X27" s="168" t="s">
        <v>87</v>
      </c>
      <c r="Y27" s="168" t="s">
        <v>88</v>
      </c>
      <c r="Z27" s="168" t="s">
        <v>89</v>
      </c>
      <c r="AA27" s="168" t="s">
        <v>90</v>
      </c>
      <c r="AB27" s="168" t="s">
        <v>91</v>
      </c>
      <c r="AC27" s="168" t="s">
        <v>92</v>
      </c>
      <c r="AD27" s="142">
        <v>100</v>
      </c>
      <c r="AE27" s="142" t="s">
        <v>93</v>
      </c>
      <c r="AF27" s="117" t="s">
        <v>93</v>
      </c>
      <c r="AG27" s="142" t="str">
        <f>VLOOKUP(CONCATENATE($AE27,$AF27),'Listas Nuevas'!$X$3:$Z$11,2,0)</f>
        <v>FUERTE</v>
      </c>
      <c r="AH27" s="142">
        <f t="shared" si="3"/>
        <v>100</v>
      </c>
      <c r="AI27" s="144" t="str">
        <f>VLOOKUP(CONCATENATE($AE27,$AF27),'Listas Nuevas'!$X$3:$Z$11,3,0)</f>
        <v>No</v>
      </c>
      <c r="AJ27" s="145" t="s">
        <v>93</v>
      </c>
      <c r="AK27" s="171" t="s">
        <v>94</v>
      </c>
      <c r="AL27" s="169">
        <f>IFERROR(VLOOKUP(CONCATENATE(AJ27,AK27),'[3]Listas Nuevas'!$AC$6:$AD$7,2,0),0)</f>
        <v>2</v>
      </c>
      <c r="AM27" s="171" t="s">
        <v>94</v>
      </c>
      <c r="AN27" s="142">
        <f>IFERROR(VLOOKUP(CONCATENATE(AJ27,AM27),'Listas Nuevas'!$AE$6:AI25,2,0),0)</f>
        <v>2</v>
      </c>
      <c r="AO27" s="143" t="s">
        <v>403</v>
      </c>
      <c r="AP27" s="143" t="s">
        <v>96</v>
      </c>
      <c r="AQ27" s="142" t="str">
        <f>INDEX('MATRIZ DE CALIFICACIÓN'!$D$4:$H$8,MID($AO27,1,1),MID($AP27,1,1))</f>
        <v>(6) ZONA DE RIESGO MODERADA
Asumir o Reducir el Riesgo</v>
      </c>
      <c r="AR27" s="117" t="s">
        <v>134</v>
      </c>
      <c r="AS27" s="174" t="s">
        <v>404</v>
      </c>
      <c r="AT27" s="174" t="s">
        <v>405</v>
      </c>
      <c r="AU27" s="171" t="s">
        <v>170</v>
      </c>
      <c r="AV27" s="188">
        <v>44531</v>
      </c>
      <c r="AW27" s="188">
        <v>44561</v>
      </c>
      <c r="AX27" s="164" t="s">
        <v>171</v>
      </c>
      <c r="AY27" s="166" t="s">
        <v>172</v>
      </c>
    </row>
    <row r="28" spans="1:51" s="166" customFormat="1" ht="133.5" customHeight="1" x14ac:dyDescent="0.25">
      <c r="A28" s="161" t="s">
        <v>363</v>
      </c>
      <c r="B28" s="164" t="s">
        <v>406</v>
      </c>
      <c r="C28" s="164" t="s">
        <v>406</v>
      </c>
      <c r="D28" s="117" t="s">
        <v>392</v>
      </c>
      <c r="E28" s="161"/>
      <c r="F28" s="161"/>
      <c r="G28" s="161"/>
      <c r="H28" s="165" t="s">
        <v>407</v>
      </c>
      <c r="I28" s="165" t="s">
        <v>408</v>
      </c>
      <c r="J28" s="117" t="s">
        <v>395</v>
      </c>
      <c r="K28" s="142">
        <v>5</v>
      </c>
      <c r="L28" s="143" t="s">
        <v>125</v>
      </c>
      <c r="M28" s="161" t="str">
        <f>INDEX('MATRIZ DE CALIFICACIÓN'!$D$4:$H$8,MID($K28,1,1),MID($L28,1,1))</f>
        <v>(25) ZONA DE RIESGO EXTREMA
Reducir, Evitar, Compartir o Transferir el Riesgo</v>
      </c>
      <c r="N28" s="117" t="s">
        <v>77</v>
      </c>
      <c r="O28" s="117" t="s">
        <v>78</v>
      </c>
      <c r="P28" s="165" t="s">
        <v>409</v>
      </c>
      <c r="Q28" s="161" t="s">
        <v>410</v>
      </c>
      <c r="R28" s="161" t="s">
        <v>398</v>
      </c>
      <c r="S28" s="161" t="s">
        <v>411</v>
      </c>
      <c r="T28" s="165" t="s">
        <v>412</v>
      </c>
      <c r="U28" s="165" t="s">
        <v>413</v>
      </c>
      <c r="V28" s="165" t="s">
        <v>414</v>
      </c>
      <c r="W28" s="168" t="s">
        <v>86</v>
      </c>
      <c r="X28" s="168" t="s">
        <v>87</v>
      </c>
      <c r="Y28" s="168" t="s">
        <v>88</v>
      </c>
      <c r="Z28" s="168" t="s">
        <v>89</v>
      </c>
      <c r="AA28" s="168" t="s">
        <v>90</v>
      </c>
      <c r="AB28" s="168" t="s">
        <v>91</v>
      </c>
      <c r="AC28" s="168" t="s">
        <v>92</v>
      </c>
      <c r="AD28" s="142">
        <v>100</v>
      </c>
      <c r="AE28" s="142" t="s">
        <v>93</v>
      </c>
      <c r="AF28" s="117" t="s">
        <v>132</v>
      </c>
      <c r="AG28" s="142" t="str">
        <f>VLOOKUP(CONCATENATE($AE28,$AF28),'Listas Nuevas'!$X$3:$Z$11,2,0)</f>
        <v>MODERADO</v>
      </c>
      <c r="AH28" s="142">
        <f t="shared" si="3"/>
        <v>50</v>
      </c>
      <c r="AI28" s="144" t="str">
        <f>VLOOKUP(CONCATENATE($AE28,$AF28),'Listas Nuevas'!$X$3:$Z$11,3,0)</f>
        <v>Si</v>
      </c>
      <c r="AJ28" s="145" t="s">
        <v>132</v>
      </c>
      <c r="AK28" s="171" t="s">
        <v>94</v>
      </c>
      <c r="AL28" s="169">
        <f>IFERROR(VLOOKUP(CONCATENATE(AJ28,AK28),'[3]Listas Nuevas'!$AC$6:$AD$7,2,0),0)</f>
        <v>1</v>
      </c>
      <c r="AM28" s="171" t="s">
        <v>94</v>
      </c>
      <c r="AN28" s="142">
        <f>IFERROR(VLOOKUP(CONCATENATE(AJ28,AM28),'Listas Nuevas'!$AE$6:AI26,2,0),0)</f>
        <v>1</v>
      </c>
      <c r="AO28" s="143" t="s">
        <v>415</v>
      </c>
      <c r="AP28" s="143" t="s">
        <v>133</v>
      </c>
      <c r="AQ28" s="142" t="str">
        <f>INDEX('MATRIZ DE CALIFICACIÓN'!$D$4:$H$8,MID($AO28,1,1),MID($AP28,1,1))</f>
        <v>(12) ZONA DE RIESGO ALTA
Reducir, Evitar, Compartir o Transferir el Riesgo</v>
      </c>
      <c r="AR28" s="117" t="s">
        <v>134</v>
      </c>
      <c r="AS28" s="174" t="s">
        <v>416</v>
      </c>
      <c r="AT28" s="174" t="s">
        <v>417</v>
      </c>
      <c r="AU28" s="171" t="s">
        <v>170</v>
      </c>
      <c r="AV28" s="187">
        <v>44531</v>
      </c>
      <c r="AW28" s="187">
        <v>44561</v>
      </c>
      <c r="AX28" s="171" t="s">
        <v>171</v>
      </c>
      <c r="AY28" s="166" t="s">
        <v>172</v>
      </c>
    </row>
    <row r="29" spans="1:51" s="166" customFormat="1" ht="133.5" customHeight="1" x14ac:dyDescent="0.25">
      <c r="A29" s="161" t="s">
        <v>363</v>
      </c>
      <c r="B29" s="164" t="s">
        <v>406</v>
      </c>
      <c r="C29" s="164" t="s">
        <v>406</v>
      </c>
      <c r="D29" s="117" t="s">
        <v>392</v>
      </c>
      <c r="E29" s="161"/>
      <c r="F29" s="161"/>
      <c r="G29" s="161"/>
      <c r="H29" s="165" t="s">
        <v>407</v>
      </c>
      <c r="I29" s="165" t="s">
        <v>408</v>
      </c>
      <c r="J29" s="117" t="s">
        <v>395</v>
      </c>
      <c r="K29" s="142">
        <v>5</v>
      </c>
      <c r="L29" s="143" t="s">
        <v>125</v>
      </c>
      <c r="M29" s="161" t="str">
        <f>INDEX('MATRIZ DE CALIFICACIÓN'!$D$4:$H$8,MID($K29,1,1),MID($L29,1,1))</f>
        <v>(25) ZONA DE RIESGO EXTREMA
Reducir, Evitar, Compartir o Transferir el Riesgo</v>
      </c>
      <c r="N29" s="117" t="s">
        <v>77</v>
      </c>
      <c r="O29" s="117" t="s">
        <v>78</v>
      </c>
      <c r="P29" s="165" t="s">
        <v>418</v>
      </c>
      <c r="Q29" s="161" t="s">
        <v>419</v>
      </c>
      <c r="R29" s="161" t="s">
        <v>81</v>
      </c>
      <c r="S29" s="161" t="s">
        <v>420</v>
      </c>
      <c r="T29" s="165" t="s">
        <v>421</v>
      </c>
      <c r="U29" s="165" t="s">
        <v>422</v>
      </c>
      <c r="V29" s="165" t="s">
        <v>423</v>
      </c>
      <c r="W29" s="168" t="s">
        <v>86</v>
      </c>
      <c r="X29" s="168" t="s">
        <v>87</v>
      </c>
      <c r="Y29" s="168" t="s">
        <v>88</v>
      </c>
      <c r="Z29" s="168" t="s">
        <v>89</v>
      </c>
      <c r="AA29" s="168" t="s">
        <v>90</v>
      </c>
      <c r="AB29" s="168" t="s">
        <v>91</v>
      </c>
      <c r="AC29" s="168" t="s">
        <v>92</v>
      </c>
      <c r="AD29" s="142">
        <v>100</v>
      </c>
      <c r="AE29" s="142" t="s">
        <v>93</v>
      </c>
      <c r="AF29" s="117" t="s">
        <v>93</v>
      </c>
      <c r="AG29" s="142" t="str">
        <f>VLOOKUP(CONCATENATE($AE29,$AF29),'Listas Nuevas'!$X$3:$Z$11,2,0)</f>
        <v>FUERTE</v>
      </c>
      <c r="AH29" s="142">
        <f t="shared" si="3"/>
        <v>100</v>
      </c>
      <c r="AI29" s="144" t="str">
        <f>VLOOKUP(CONCATENATE($AE29,$AF29),'Listas Nuevas'!$X$3:$Z$11,3,0)</f>
        <v>No</v>
      </c>
      <c r="AJ29" s="145" t="s">
        <v>93</v>
      </c>
      <c r="AK29" s="171" t="s">
        <v>94</v>
      </c>
      <c r="AL29" s="169">
        <f>IFERROR(VLOOKUP(CONCATENATE(AJ29,AK29),'[3]Listas Nuevas'!$AC$6:$AD$7,2,0),0)</f>
        <v>2</v>
      </c>
      <c r="AM29" s="171" t="s">
        <v>94</v>
      </c>
      <c r="AN29" s="142">
        <f>IFERROR(VLOOKUP(CONCATENATE(AJ29,AM29),'Listas Nuevas'!$AE$6:AI27,2,0),0)</f>
        <v>2</v>
      </c>
      <c r="AO29" s="143" t="s">
        <v>403</v>
      </c>
      <c r="AP29" s="143" t="s">
        <v>133</v>
      </c>
      <c r="AQ29" s="142" t="str">
        <f>INDEX('MATRIZ DE CALIFICACIÓN'!$D$4:$H$8,MID($AO29,1,1),MID($AP29,1,1))</f>
        <v>(9) ZONA DE RIESGO ALTA
Reducir, Evitar, Compartir o Transferir el Riesgo</v>
      </c>
      <c r="AR29" s="117" t="s">
        <v>134</v>
      </c>
      <c r="AS29" s="174" t="s">
        <v>424</v>
      </c>
      <c r="AT29" s="174" t="s">
        <v>425</v>
      </c>
      <c r="AU29" s="171" t="s">
        <v>170</v>
      </c>
      <c r="AV29" s="187">
        <v>44531</v>
      </c>
      <c r="AW29" s="187">
        <v>44561</v>
      </c>
      <c r="AX29" s="171" t="s">
        <v>171</v>
      </c>
      <c r="AY29" s="166" t="s">
        <v>172</v>
      </c>
    </row>
    <row r="30" spans="1:51" s="146" customFormat="1" ht="78.75" customHeight="1" x14ac:dyDescent="0.25">
      <c r="A30" s="139" t="s">
        <v>205</v>
      </c>
      <c r="B30" s="141" t="s">
        <v>426</v>
      </c>
      <c r="C30" s="147" t="s">
        <v>427</v>
      </c>
      <c r="D30" s="152" t="s">
        <v>392</v>
      </c>
      <c r="E30" s="139"/>
      <c r="F30" s="139"/>
      <c r="G30" s="139"/>
      <c r="H30" s="162" t="s">
        <v>428</v>
      </c>
      <c r="I30" s="162" t="s">
        <v>429</v>
      </c>
      <c r="J30" s="117" t="s">
        <v>395</v>
      </c>
      <c r="K30" s="142">
        <v>5</v>
      </c>
      <c r="L30" s="143" t="s">
        <v>76</v>
      </c>
      <c r="M30" s="158" t="str">
        <f>INDEX('MATRIZ DE CALIFICACIÓN'!$D$4:$H$8,MID($K30,1,1),MID($L30,1,1))</f>
        <v>(20) ZONA DE RIESGO EXTREMA
Reducir, Evitar, Compartir o Transferir el Riesgo</v>
      </c>
      <c r="N30" s="117" t="s">
        <v>77</v>
      </c>
      <c r="O30" s="117" t="s">
        <v>78</v>
      </c>
      <c r="P30" s="119" t="s">
        <v>430</v>
      </c>
      <c r="Q30" s="139" t="s">
        <v>431</v>
      </c>
      <c r="R30" s="139" t="s">
        <v>398</v>
      </c>
      <c r="S30" s="139" t="s">
        <v>432</v>
      </c>
      <c r="T30" s="139" t="s">
        <v>433</v>
      </c>
      <c r="U30" s="139" t="s">
        <v>434</v>
      </c>
      <c r="V30" s="157" t="s">
        <v>435</v>
      </c>
      <c r="W30" s="117" t="s">
        <v>86</v>
      </c>
      <c r="X30" s="117" t="s">
        <v>87</v>
      </c>
      <c r="Y30" s="117" t="s">
        <v>88</v>
      </c>
      <c r="Z30" s="117" t="s">
        <v>318</v>
      </c>
      <c r="AA30" s="117" t="s">
        <v>90</v>
      </c>
      <c r="AB30" s="117" t="s">
        <v>91</v>
      </c>
      <c r="AC30" s="117" t="s">
        <v>92</v>
      </c>
      <c r="AD30" s="142">
        <v>95</v>
      </c>
      <c r="AE30" s="142" t="s">
        <v>132</v>
      </c>
      <c r="AF30" s="117" t="s">
        <v>132</v>
      </c>
      <c r="AG30" s="142" t="str">
        <f>VLOOKUP(CONCATENATE($AE30,$AF30),'Listas Nuevas'!$X$3:$Z$11,2,0)</f>
        <v>MODERADO</v>
      </c>
      <c r="AH30" s="142">
        <f t="shared" si="3"/>
        <v>50</v>
      </c>
      <c r="AI30" s="144" t="s">
        <v>436</v>
      </c>
      <c r="AJ30" s="145" t="s">
        <v>132</v>
      </c>
      <c r="AK30" s="139" t="s">
        <v>94</v>
      </c>
      <c r="AL30" s="142">
        <f>IFERROR(VLOOKUP(CONCATENATE(AJ30,AK30),'Listas Nuevas'!$AC$6:$AD$7,2,0),0)</f>
        <v>1</v>
      </c>
      <c r="AM30" s="139" t="s">
        <v>94</v>
      </c>
      <c r="AN30" s="142">
        <f>IFERROR(VLOOKUP(CONCATENATE(AJ30,AM30),'Listas Nuevas'!$AE$6:AI26,2,0),0)</f>
        <v>1</v>
      </c>
      <c r="AO30" s="143" t="s">
        <v>415</v>
      </c>
      <c r="AP30" s="143" t="s">
        <v>133</v>
      </c>
      <c r="AQ30" s="142" t="str">
        <f>INDEX('MATRIZ DE CALIFICACIÓN'!$D$4:$H$8,MID($AO30,1,1),MID($AP30,1,1))</f>
        <v>(12) ZONA DE RIESGO ALTA
Reducir, Evitar, Compartir o Transferir el Riesgo</v>
      </c>
      <c r="AR30" s="117" t="s">
        <v>134</v>
      </c>
      <c r="AS30" s="147" t="s">
        <v>437</v>
      </c>
      <c r="AT30" s="147" t="s">
        <v>438</v>
      </c>
      <c r="AU30" s="147" t="s">
        <v>439</v>
      </c>
      <c r="AV30" s="147" t="s">
        <v>440</v>
      </c>
      <c r="AW30" s="147" t="s">
        <v>220</v>
      </c>
      <c r="AX30" s="147" t="s">
        <v>441</v>
      </c>
      <c r="AY30" s="146" t="s">
        <v>257</v>
      </c>
    </row>
    <row r="31" spans="1:51" s="146" customFormat="1" ht="87.75" customHeight="1" x14ac:dyDescent="0.25">
      <c r="A31" s="139" t="s">
        <v>205</v>
      </c>
      <c r="B31" s="141" t="s">
        <v>442</v>
      </c>
      <c r="C31" s="147" t="s">
        <v>443</v>
      </c>
      <c r="D31" s="152" t="s">
        <v>444</v>
      </c>
      <c r="E31" s="139"/>
      <c r="F31" s="139"/>
      <c r="G31" s="139"/>
      <c r="H31" s="162" t="s">
        <v>445</v>
      </c>
      <c r="I31" s="162" t="s">
        <v>446</v>
      </c>
      <c r="J31" s="117" t="s">
        <v>447</v>
      </c>
      <c r="K31" s="142">
        <v>2</v>
      </c>
      <c r="L31" s="143" t="s">
        <v>133</v>
      </c>
      <c r="M31" s="158" t="str">
        <f>INDEX('MATRIZ DE CALIFICACIÓN'!$D$4:$H$8,MID($K31,1,1),MID($L31,1,1))</f>
        <v>(6) ZONA DE RIESGO MODERADA
Asumir o Reducir el Riesgo</v>
      </c>
      <c r="N31" s="117" t="s">
        <v>77</v>
      </c>
      <c r="O31" s="117" t="s">
        <v>78</v>
      </c>
      <c r="P31" s="119" t="s">
        <v>448</v>
      </c>
      <c r="Q31" s="139" t="s">
        <v>449</v>
      </c>
      <c r="R31" s="139" t="s">
        <v>194</v>
      </c>
      <c r="S31" s="139" t="s">
        <v>450</v>
      </c>
      <c r="T31" s="139" t="s">
        <v>451</v>
      </c>
      <c r="U31" s="139" t="s">
        <v>452</v>
      </c>
      <c r="V31" s="157" t="s">
        <v>453</v>
      </c>
      <c r="W31" s="117" t="s">
        <v>86</v>
      </c>
      <c r="X31" s="117" t="s">
        <v>87</v>
      </c>
      <c r="Y31" s="117" t="s">
        <v>88</v>
      </c>
      <c r="Z31" s="117" t="s">
        <v>318</v>
      </c>
      <c r="AA31" s="117" t="s">
        <v>90</v>
      </c>
      <c r="AB31" s="117" t="s">
        <v>91</v>
      </c>
      <c r="AC31" s="117" t="s">
        <v>92</v>
      </c>
      <c r="AD31" s="142">
        <v>100</v>
      </c>
      <c r="AE31" s="142" t="s">
        <v>93</v>
      </c>
      <c r="AF31" s="117" t="s">
        <v>93</v>
      </c>
      <c r="AG31" s="142" t="str">
        <f>VLOOKUP(CONCATENATE($AE31,$AF31),'Listas Nuevas'!$X$3:$Z$11,2,0)</f>
        <v>FUERTE</v>
      </c>
      <c r="AH31" s="142">
        <f t="shared" si="3"/>
        <v>100</v>
      </c>
      <c r="AI31" s="144" t="s">
        <v>454</v>
      </c>
      <c r="AJ31" s="145" t="s">
        <v>93</v>
      </c>
      <c r="AK31" s="139" t="s">
        <v>94</v>
      </c>
      <c r="AL31" s="142">
        <f>IFERROR(VLOOKUP(CONCATENATE(AJ31,AK31),'Listas Nuevas'!$AC$6:$AD$7,2,0),0)</f>
        <v>2</v>
      </c>
      <c r="AM31" s="139" t="s">
        <v>94</v>
      </c>
      <c r="AN31" s="142">
        <f>IFERROR(VLOOKUP(CONCATENATE(AJ31,AM31),'Listas Nuevas'!$AE$6:AI27,2,0),0)</f>
        <v>2</v>
      </c>
      <c r="AO31" s="143" t="s">
        <v>95</v>
      </c>
      <c r="AP31" s="143" t="s">
        <v>455</v>
      </c>
      <c r="AQ31" s="142" t="str">
        <f>INDEX('MATRIZ DE CALIFICACIÓN'!$D$4:$H$8,MID($AO31,1,1),MID($AP31,1,1))</f>
        <v>(1) ZONA DE RIESGO BAJA
Asumir el riesgo</v>
      </c>
      <c r="AR31" s="117" t="s">
        <v>97</v>
      </c>
      <c r="AS31" s="141" t="s">
        <v>456</v>
      </c>
      <c r="AT31" s="141" t="s">
        <v>457</v>
      </c>
      <c r="AU31" s="141" t="s">
        <v>458</v>
      </c>
      <c r="AV31" s="141" t="s">
        <v>459</v>
      </c>
      <c r="AW31" s="141" t="s">
        <v>460</v>
      </c>
      <c r="AX31" s="141" t="s">
        <v>461</v>
      </c>
      <c r="AY31" s="146" t="s">
        <v>257</v>
      </c>
    </row>
    <row r="32" spans="1:51" s="146" customFormat="1" ht="66" customHeight="1" x14ac:dyDescent="0.25">
      <c r="A32" s="139" t="s">
        <v>205</v>
      </c>
      <c r="B32" s="141" t="s">
        <v>462</v>
      </c>
      <c r="C32" s="147" t="s">
        <v>463</v>
      </c>
      <c r="D32" s="152" t="s">
        <v>444</v>
      </c>
      <c r="E32" s="139"/>
      <c r="F32" s="139"/>
      <c r="G32" s="139"/>
      <c r="H32" s="162" t="s">
        <v>464</v>
      </c>
      <c r="I32" s="162" t="s">
        <v>465</v>
      </c>
      <c r="J32" s="117" t="s">
        <v>75</v>
      </c>
      <c r="K32" s="142">
        <v>1</v>
      </c>
      <c r="L32" s="143" t="s">
        <v>133</v>
      </c>
      <c r="M32" s="158" t="str">
        <f>INDEX('MATRIZ DE CALIFICACIÓN'!$D$4:$H$8,MID($K32,1,1),MID($L32,1,1))</f>
        <v>(3) ZONA DE RIESGO MODERADA
Asumir o Reducir el Riesgo</v>
      </c>
      <c r="N32" s="117" t="s">
        <v>77</v>
      </c>
      <c r="O32" s="117" t="s">
        <v>78</v>
      </c>
      <c r="P32" s="119" t="s">
        <v>466</v>
      </c>
      <c r="Q32" s="139" t="s">
        <v>467</v>
      </c>
      <c r="R32" s="139" t="s">
        <v>194</v>
      </c>
      <c r="S32" s="139" t="s">
        <v>468</v>
      </c>
      <c r="T32" s="139" t="s">
        <v>469</v>
      </c>
      <c r="U32" s="139" t="s">
        <v>470</v>
      </c>
      <c r="V32" s="157" t="s">
        <v>471</v>
      </c>
      <c r="W32" s="117" t="s">
        <v>86</v>
      </c>
      <c r="X32" s="117" t="s">
        <v>87</v>
      </c>
      <c r="Y32" s="117" t="s">
        <v>88</v>
      </c>
      <c r="Z32" s="117" t="s">
        <v>318</v>
      </c>
      <c r="AA32" s="117" t="s">
        <v>90</v>
      </c>
      <c r="AB32" s="117" t="s">
        <v>91</v>
      </c>
      <c r="AC32" s="117" t="s">
        <v>92</v>
      </c>
      <c r="AD32" s="142">
        <v>100</v>
      </c>
      <c r="AE32" s="142" t="s">
        <v>93</v>
      </c>
      <c r="AF32" s="117" t="s">
        <v>93</v>
      </c>
      <c r="AG32" s="142" t="str">
        <f>VLOOKUP(CONCATENATE($AE32,$AF32),'Listas Nuevas'!$X$3:$Z$11,2,0)</f>
        <v>FUERTE</v>
      </c>
      <c r="AH32" s="142">
        <f t="shared" si="3"/>
        <v>100</v>
      </c>
      <c r="AI32" s="144" t="s">
        <v>454</v>
      </c>
      <c r="AJ32" s="145" t="s">
        <v>93</v>
      </c>
      <c r="AK32" s="139" t="s">
        <v>94</v>
      </c>
      <c r="AL32" s="142">
        <f>IFERROR(VLOOKUP(CONCATENATE(AJ32,AK32),'Listas Nuevas'!$AC$6:$AD$7,2,0),0)</f>
        <v>2</v>
      </c>
      <c r="AM32" s="139" t="s">
        <v>94</v>
      </c>
      <c r="AN32" s="142">
        <f>IFERROR(VLOOKUP(CONCATENATE(AJ32,AM32),'Listas Nuevas'!$AE$6:AI28,2,0),0)</f>
        <v>2</v>
      </c>
      <c r="AO32" s="143" t="s">
        <v>95</v>
      </c>
      <c r="AP32" s="143" t="s">
        <v>455</v>
      </c>
      <c r="AQ32" s="142" t="str">
        <f>INDEX('MATRIZ DE CALIFICACIÓN'!$D$4:$H$8,MID($AO32,1,1),MID($AP32,1,1))</f>
        <v>(1) ZONA DE RIESGO BAJA
Asumir el riesgo</v>
      </c>
      <c r="AR32" s="117" t="s">
        <v>97</v>
      </c>
      <c r="AS32" s="141" t="s">
        <v>472</v>
      </c>
      <c r="AT32" s="141" t="s">
        <v>473</v>
      </c>
      <c r="AU32" s="141" t="s">
        <v>474</v>
      </c>
      <c r="AV32" s="141" t="s">
        <v>475</v>
      </c>
      <c r="AW32" s="141" t="s">
        <v>476</v>
      </c>
      <c r="AX32" s="141" t="s">
        <v>477</v>
      </c>
      <c r="AY32" s="146" t="s">
        <v>478</v>
      </c>
    </row>
    <row r="33" spans="1:16062" s="146" customFormat="1" ht="66" customHeight="1" x14ac:dyDescent="0.25">
      <c r="A33" s="139" t="s">
        <v>205</v>
      </c>
      <c r="B33" s="141" t="s">
        <v>462</v>
      </c>
      <c r="C33" s="147" t="s">
        <v>463</v>
      </c>
      <c r="D33" s="152" t="s">
        <v>444</v>
      </c>
      <c r="E33" s="139"/>
      <c r="F33" s="139"/>
      <c r="G33" s="139"/>
      <c r="H33" s="162" t="s">
        <v>479</v>
      </c>
      <c r="I33" s="162" t="s">
        <v>465</v>
      </c>
      <c r="J33" s="117" t="s">
        <v>75</v>
      </c>
      <c r="K33" s="142">
        <v>1</v>
      </c>
      <c r="L33" s="143" t="s">
        <v>133</v>
      </c>
      <c r="M33" s="158" t="str">
        <f>INDEX('MATRIZ DE CALIFICACIÓN'!$D$4:$H$8,MID($K33,1,1),MID($L33,1,1))</f>
        <v>(3) ZONA DE RIESGO MODERADA
Asumir o Reducir el Riesgo</v>
      </c>
      <c r="N33" s="117" t="s">
        <v>77</v>
      </c>
      <c r="O33" s="117" t="s">
        <v>78</v>
      </c>
      <c r="P33" s="119" t="s">
        <v>480</v>
      </c>
      <c r="Q33" s="139" t="s">
        <v>481</v>
      </c>
      <c r="R33" s="139" t="s">
        <v>194</v>
      </c>
      <c r="S33" s="139" t="s">
        <v>468</v>
      </c>
      <c r="T33" s="139" t="s">
        <v>482</v>
      </c>
      <c r="U33" s="139" t="s">
        <v>483</v>
      </c>
      <c r="V33" s="157" t="s">
        <v>484</v>
      </c>
      <c r="W33" s="117" t="s">
        <v>86</v>
      </c>
      <c r="X33" s="117" t="s">
        <v>87</v>
      </c>
      <c r="Y33" s="117" t="s">
        <v>88</v>
      </c>
      <c r="Z33" s="117" t="s">
        <v>318</v>
      </c>
      <c r="AA33" s="117" t="s">
        <v>90</v>
      </c>
      <c r="AB33" s="117" t="s">
        <v>91</v>
      </c>
      <c r="AC33" s="117" t="s">
        <v>92</v>
      </c>
      <c r="AD33" s="142">
        <v>90</v>
      </c>
      <c r="AE33" s="142" t="s">
        <v>132</v>
      </c>
      <c r="AF33" s="117" t="s">
        <v>132</v>
      </c>
      <c r="AG33" s="142" t="str">
        <f>VLOOKUP(CONCATENATE($AE33,$AF33),'Listas Nuevas'!$X$3:$Z$11,2,0)</f>
        <v>MODERADO</v>
      </c>
      <c r="AH33" s="142">
        <f t="shared" si="3"/>
        <v>50</v>
      </c>
      <c r="AI33" s="144" t="s">
        <v>436</v>
      </c>
      <c r="AJ33" s="145" t="s">
        <v>132</v>
      </c>
      <c r="AK33" s="139" t="s">
        <v>94</v>
      </c>
      <c r="AL33" s="142">
        <f>IFERROR(VLOOKUP(CONCATENATE(AJ33,AK33),'Listas Nuevas'!$AC$6:$AD$7,2,0),0)</f>
        <v>1</v>
      </c>
      <c r="AM33" s="139" t="s">
        <v>94</v>
      </c>
      <c r="AN33" s="142">
        <f>IFERROR(VLOOKUP(CONCATENATE(AJ33,AM33),'Listas Nuevas'!$AE$6:AI29,2,0),0)</f>
        <v>1</v>
      </c>
      <c r="AO33" s="143" t="s">
        <v>95</v>
      </c>
      <c r="AP33" s="143" t="s">
        <v>96</v>
      </c>
      <c r="AQ33" s="142" t="str">
        <f>INDEX('MATRIZ DE CALIFICACIÓN'!$D$4:$H$8,MID($AO33,1,1),MID($AP33,1,1))</f>
        <v>(2) ZONA DE RIESGO BAJA
Asumir el riesgo</v>
      </c>
      <c r="AR33" s="117" t="s">
        <v>97</v>
      </c>
      <c r="AS33" s="141" t="s">
        <v>485</v>
      </c>
      <c r="AT33" s="141" t="s">
        <v>486</v>
      </c>
      <c r="AU33" s="141" t="s">
        <v>487</v>
      </c>
      <c r="AV33" s="141" t="s">
        <v>488</v>
      </c>
      <c r="AW33" s="141" t="s">
        <v>489</v>
      </c>
      <c r="AX33" s="141" t="s">
        <v>490</v>
      </c>
      <c r="AY33" s="146" t="s">
        <v>257</v>
      </c>
    </row>
    <row r="34" spans="1:16062" s="146" customFormat="1" ht="54" customHeight="1" x14ac:dyDescent="0.25">
      <c r="A34" s="161" t="s">
        <v>275</v>
      </c>
      <c r="B34" s="164" t="s">
        <v>491</v>
      </c>
      <c r="C34" s="190" t="s">
        <v>492</v>
      </c>
      <c r="D34" s="117" t="s">
        <v>392</v>
      </c>
      <c r="E34" s="158"/>
      <c r="F34" s="158"/>
      <c r="G34" s="158"/>
      <c r="H34" s="165" t="s">
        <v>493</v>
      </c>
      <c r="I34" s="165" t="s">
        <v>494</v>
      </c>
      <c r="J34" s="117" t="s">
        <v>75</v>
      </c>
      <c r="K34" s="142">
        <v>1</v>
      </c>
      <c r="L34" s="143" t="s">
        <v>133</v>
      </c>
      <c r="M34" s="161" t="str">
        <f>INDEX('MATRIZ DE CALIFICACIÓN'!$D$4:$H$8,MID($K34,1,1),MID($L34,1,1))</f>
        <v>(3) ZONA DE RIESGO MODERADA
Asumir o Reducir el Riesgo</v>
      </c>
      <c r="N34" s="117" t="s">
        <v>77</v>
      </c>
      <c r="O34" s="117" t="s">
        <v>78</v>
      </c>
      <c r="P34" s="165" t="s">
        <v>495</v>
      </c>
      <c r="Q34" s="165" t="s">
        <v>481</v>
      </c>
      <c r="R34" s="139" t="s">
        <v>81</v>
      </c>
      <c r="S34" s="139" t="s">
        <v>496</v>
      </c>
      <c r="T34" s="161" t="s">
        <v>497</v>
      </c>
      <c r="U34" s="139" t="s">
        <v>498</v>
      </c>
      <c r="V34" s="139" t="s">
        <v>499</v>
      </c>
      <c r="W34" s="117" t="s">
        <v>86</v>
      </c>
      <c r="X34" s="117" t="s">
        <v>87</v>
      </c>
      <c r="Y34" s="168" t="s">
        <v>88</v>
      </c>
      <c r="Z34" s="168" t="s">
        <v>89</v>
      </c>
      <c r="AA34" s="168" t="s">
        <v>90</v>
      </c>
      <c r="AB34" s="168" t="s">
        <v>91</v>
      </c>
      <c r="AC34" s="168" t="s">
        <v>92</v>
      </c>
      <c r="AD34" s="142">
        <v>100</v>
      </c>
      <c r="AE34" s="142" t="s">
        <v>93</v>
      </c>
      <c r="AF34" s="117" t="s">
        <v>93</v>
      </c>
      <c r="AG34" s="142" t="str">
        <f>VLOOKUP(CONCATENATE($AE34,$AF34),'Listas Nuevas'!$X$3:$Z$11,2,0)</f>
        <v>FUERTE</v>
      </c>
      <c r="AH34" s="142">
        <f t="shared" si="3"/>
        <v>100</v>
      </c>
      <c r="AI34" s="144" t="str">
        <f>VLOOKUP(CONCATENATE($AE34,$AF34),'Listas Nuevas'!$X$3:$Z$11,3,0)</f>
        <v>No</v>
      </c>
      <c r="AJ34" s="145" t="s">
        <v>93</v>
      </c>
      <c r="AK34" s="171" t="s">
        <v>94</v>
      </c>
      <c r="AL34" s="169">
        <f>IFERROR(VLOOKUP(CONCATENATE(AJ34,AK34),'[3]Listas Nuevas'!$AC$6:$AD$7,2,0),0)</f>
        <v>2</v>
      </c>
      <c r="AM34" s="171" t="s">
        <v>94</v>
      </c>
      <c r="AN34" s="142">
        <f>IFERROR(VLOOKUP(CONCATENATE(AJ34,AM34),'Listas Nuevas'!$AE$6:AI32,2,0),0)</f>
        <v>2</v>
      </c>
      <c r="AO34" s="158" t="s">
        <v>95</v>
      </c>
      <c r="AP34" s="158" t="s">
        <v>455</v>
      </c>
      <c r="AQ34" s="142" t="str">
        <f>INDEX('MATRIZ DE CALIFICACIÓN'!$D$4:$H$8,MID($AO34,1,1),MID($AP34,1,1))</f>
        <v>(1) ZONA DE RIESGO BAJA
Asumir el riesgo</v>
      </c>
      <c r="AR34" s="117" t="s">
        <v>97</v>
      </c>
      <c r="AS34" s="164" t="s">
        <v>500</v>
      </c>
      <c r="AT34" s="164" t="s">
        <v>500</v>
      </c>
      <c r="AU34" s="164" t="s">
        <v>500</v>
      </c>
      <c r="AV34" s="164" t="s">
        <v>500</v>
      </c>
      <c r="AW34" s="164" t="s">
        <v>500</v>
      </c>
      <c r="AX34" s="164" t="s">
        <v>500</v>
      </c>
      <c r="AY34" s="166" t="s">
        <v>500</v>
      </c>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c r="IU34" s="185"/>
      <c r="IV34" s="185"/>
      <c r="IW34" s="185"/>
      <c r="IX34" s="185"/>
      <c r="IY34" s="185"/>
      <c r="IZ34" s="185"/>
      <c r="JA34" s="185"/>
      <c r="JB34" s="185"/>
      <c r="JC34" s="185"/>
      <c r="JD34" s="185"/>
      <c r="JE34" s="185"/>
      <c r="JF34" s="185"/>
      <c r="JG34" s="185"/>
      <c r="JH34" s="185"/>
      <c r="JI34" s="185"/>
      <c r="JJ34" s="185"/>
      <c r="JK34" s="185"/>
      <c r="JL34" s="185"/>
      <c r="JM34" s="185"/>
      <c r="JN34" s="185"/>
      <c r="JO34" s="185"/>
      <c r="JP34" s="185"/>
      <c r="JQ34" s="185"/>
      <c r="JR34" s="185"/>
      <c r="JS34" s="185"/>
      <c r="JT34" s="185"/>
      <c r="JU34" s="185"/>
      <c r="JV34" s="185"/>
      <c r="JW34" s="185"/>
      <c r="JX34" s="185"/>
      <c r="JY34" s="185"/>
      <c r="JZ34" s="185"/>
      <c r="KA34" s="185"/>
      <c r="KB34" s="185"/>
      <c r="KC34" s="185"/>
      <c r="KD34" s="185"/>
      <c r="KE34" s="185"/>
      <c r="KF34" s="185"/>
      <c r="KG34" s="185"/>
      <c r="KH34" s="185"/>
      <c r="KI34" s="185"/>
      <c r="KJ34" s="185"/>
      <c r="KK34" s="185"/>
      <c r="KL34" s="185"/>
      <c r="KM34" s="185"/>
      <c r="KN34" s="185"/>
      <c r="KO34" s="185"/>
      <c r="KP34" s="185"/>
      <c r="KQ34" s="185"/>
      <c r="KR34" s="185"/>
      <c r="KS34" s="185"/>
      <c r="KT34" s="185"/>
      <c r="KU34" s="185"/>
      <c r="KV34" s="185"/>
      <c r="KW34" s="185"/>
      <c r="KX34" s="185"/>
      <c r="KY34" s="185"/>
      <c r="KZ34" s="185"/>
      <c r="LA34" s="185"/>
      <c r="LB34" s="185"/>
      <c r="LC34" s="185"/>
      <c r="LD34" s="185"/>
      <c r="LE34" s="185"/>
      <c r="LF34" s="185"/>
      <c r="LG34" s="185"/>
      <c r="LH34" s="185"/>
      <c r="LI34" s="185"/>
      <c r="LJ34" s="185"/>
      <c r="LK34" s="185"/>
      <c r="LL34" s="185"/>
      <c r="LM34" s="185"/>
      <c r="LN34" s="185"/>
      <c r="LO34" s="185"/>
      <c r="LP34" s="185"/>
      <c r="LQ34" s="185"/>
      <c r="LR34" s="185"/>
      <c r="LS34" s="185"/>
      <c r="LT34" s="185"/>
      <c r="LU34" s="185"/>
      <c r="LV34" s="185"/>
      <c r="LW34" s="185"/>
      <c r="LX34" s="185"/>
      <c r="LY34" s="185"/>
      <c r="LZ34" s="185"/>
      <c r="MA34" s="185"/>
      <c r="MB34" s="185"/>
      <c r="MC34" s="185"/>
      <c r="MD34" s="185"/>
      <c r="ME34" s="185"/>
      <c r="MF34" s="185"/>
      <c r="MG34" s="185"/>
      <c r="MH34" s="185"/>
      <c r="MI34" s="185"/>
      <c r="MJ34" s="185"/>
      <c r="MK34" s="185"/>
      <c r="ML34" s="185"/>
      <c r="MM34" s="185"/>
      <c r="MN34" s="185"/>
      <c r="MO34" s="185"/>
      <c r="MP34" s="185"/>
      <c r="MQ34" s="185"/>
      <c r="MR34" s="185"/>
      <c r="MS34" s="185"/>
      <c r="MT34" s="185"/>
      <c r="MU34" s="185"/>
      <c r="MV34" s="185"/>
      <c r="MW34" s="185"/>
      <c r="MX34" s="185"/>
      <c r="MY34" s="185"/>
      <c r="MZ34" s="185"/>
      <c r="NA34" s="185"/>
      <c r="NB34" s="185"/>
      <c r="NC34" s="185"/>
      <c r="ND34" s="185"/>
      <c r="NE34" s="185"/>
      <c r="NF34" s="185"/>
      <c r="NG34" s="185"/>
      <c r="NH34" s="185"/>
      <c r="NI34" s="185"/>
      <c r="NJ34" s="185"/>
      <c r="NK34" s="185"/>
      <c r="NL34" s="185"/>
      <c r="NM34" s="185"/>
      <c r="NN34" s="185"/>
      <c r="NO34" s="185"/>
      <c r="NP34" s="185"/>
      <c r="NQ34" s="185"/>
      <c r="NR34" s="185"/>
      <c r="NS34" s="185"/>
      <c r="NT34" s="185"/>
      <c r="NU34" s="185"/>
      <c r="NV34" s="185"/>
      <c r="NW34" s="185"/>
      <c r="NX34" s="185"/>
      <c r="NY34" s="185"/>
      <c r="NZ34" s="185"/>
      <c r="OA34" s="185"/>
      <c r="OB34" s="185"/>
      <c r="OC34" s="185"/>
      <c r="OD34" s="185"/>
      <c r="OE34" s="185"/>
      <c r="OF34" s="185"/>
      <c r="OG34" s="185"/>
      <c r="OH34" s="185"/>
      <c r="OI34" s="185"/>
      <c r="OJ34" s="185"/>
      <c r="OK34" s="185"/>
      <c r="OL34" s="185"/>
      <c r="OM34" s="185"/>
      <c r="ON34" s="185"/>
      <c r="OO34" s="185"/>
      <c r="OP34" s="185"/>
      <c r="OQ34" s="185"/>
      <c r="OR34" s="185"/>
      <c r="OS34" s="185"/>
      <c r="OT34" s="185"/>
      <c r="OU34" s="185"/>
      <c r="OV34" s="185"/>
      <c r="OW34" s="185"/>
      <c r="OX34" s="185"/>
      <c r="OY34" s="185"/>
      <c r="OZ34" s="185"/>
      <c r="PA34" s="185"/>
      <c r="PB34" s="185"/>
      <c r="PC34" s="185"/>
      <c r="PD34" s="185"/>
      <c r="PE34" s="185"/>
      <c r="PF34" s="185"/>
      <c r="PG34" s="185"/>
      <c r="PH34" s="185"/>
      <c r="PI34" s="185"/>
      <c r="PJ34" s="185"/>
      <c r="PK34" s="185"/>
      <c r="PL34" s="185"/>
      <c r="PM34" s="185"/>
      <c r="PN34" s="185"/>
      <c r="PO34" s="185"/>
      <c r="PP34" s="185"/>
      <c r="PQ34" s="185"/>
      <c r="PR34" s="185"/>
      <c r="PS34" s="185"/>
      <c r="PT34" s="185"/>
      <c r="PU34" s="185"/>
      <c r="PV34" s="185"/>
      <c r="PW34" s="185"/>
      <c r="PX34" s="185"/>
      <c r="PY34" s="185"/>
      <c r="PZ34" s="185"/>
      <c r="QA34" s="185"/>
      <c r="QB34" s="185"/>
      <c r="QC34" s="185"/>
      <c r="QD34" s="185"/>
      <c r="QE34" s="185"/>
      <c r="QF34" s="185"/>
      <c r="QG34" s="185"/>
      <c r="QH34" s="185"/>
      <c r="QI34" s="185"/>
      <c r="QJ34" s="185"/>
      <c r="QK34" s="185"/>
      <c r="QL34" s="185"/>
      <c r="QM34" s="185"/>
      <c r="QN34" s="185"/>
      <c r="QO34" s="185"/>
      <c r="QP34" s="185"/>
      <c r="QQ34" s="185"/>
      <c r="QR34" s="185"/>
      <c r="QS34" s="185"/>
      <c r="QT34" s="185"/>
      <c r="QU34" s="185"/>
      <c r="QV34" s="185"/>
      <c r="QW34" s="185"/>
      <c r="QX34" s="185"/>
      <c r="QY34" s="185"/>
      <c r="QZ34" s="185"/>
      <c r="RA34" s="185"/>
      <c r="RB34" s="185"/>
      <c r="RC34" s="185"/>
      <c r="RD34" s="185"/>
      <c r="RE34" s="185"/>
      <c r="RF34" s="185"/>
      <c r="RG34" s="185"/>
      <c r="RH34" s="185"/>
      <c r="RI34" s="185"/>
      <c r="RJ34" s="185"/>
      <c r="RK34" s="185"/>
      <c r="RL34" s="185"/>
      <c r="RM34" s="185"/>
      <c r="RN34" s="185"/>
      <c r="RO34" s="185"/>
      <c r="RP34" s="185"/>
      <c r="RQ34" s="185"/>
      <c r="RR34" s="185"/>
      <c r="RS34" s="185"/>
      <c r="RT34" s="185"/>
      <c r="RU34" s="185"/>
      <c r="RV34" s="185"/>
      <c r="RW34" s="185"/>
      <c r="RX34" s="185"/>
      <c r="RY34" s="185"/>
      <c r="RZ34" s="185"/>
      <c r="SA34" s="185"/>
      <c r="SB34" s="185"/>
      <c r="SC34" s="185"/>
      <c r="SD34" s="185"/>
      <c r="SE34" s="185"/>
      <c r="SF34" s="185"/>
      <c r="SG34" s="185"/>
      <c r="SH34" s="185"/>
      <c r="SI34" s="185"/>
      <c r="SJ34" s="185"/>
      <c r="SK34" s="185"/>
      <c r="SL34" s="185"/>
      <c r="SM34" s="185"/>
      <c r="SN34" s="185"/>
      <c r="SO34" s="185"/>
      <c r="SP34" s="185"/>
      <c r="SQ34" s="185"/>
      <c r="SR34" s="185"/>
      <c r="SS34" s="185"/>
      <c r="ST34" s="185"/>
      <c r="SU34" s="185"/>
      <c r="SV34" s="185"/>
      <c r="SW34" s="185"/>
      <c r="SX34" s="185"/>
      <c r="SY34" s="185"/>
      <c r="SZ34" s="185"/>
      <c r="TA34" s="185"/>
      <c r="TB34" s="185"/>
      <c r="TC34" s="185"/>
      <c r="TD34" s="185"/>
      <c r="TE34" s="185"/>
      <c r="TF34" s="185"/>
      <c r="TG34" s="185"/>
      <c r="TH34" s="185"/>
      <c r="TI34" s="185"/>
      <c r="TJ34" s="185"/>
      <c r="TK34" s="185"/>
      <c r="TL34" s="185"/>
      <c r="TM34" s="185"/>
      <c r="TN34" s="185"/>
      <c r="TO34" s="185"/>
      <c r="TP34" s="185"/>
      <c r="TQ34" s="185"/>
      <c r="TR34" s="185"/>
      <c r="TS34" s="185"/>
      <c r="TT34" s="185"/>
      <c r="TU34" s="185"/>
      <c r="TV34" s="185"/>
      <c r="TW34" s="185"/>
      <c r="TX34" s="185"/>
      <c r="TY34" s="185"/>
      <c r="TZ34" s="185"/>
      <c r="UA34" s="185"/>
      <c r="UB34" s="185"/>
      <c r="UC34" s="185"/>
      <c r="UD34" s="185"/>
      <c r="UE34" s="185"/>
      <c r="UF34" s="185"/>
      <c r="UG34" s="185"/>
      <c r="UH34" s="185"/>
      <c r="UI34" s="185"/>
      <c r="UJ34" s="185"/>
      <c r="UK34" s="185"/>
      <c r="UL34" s="185"/>
      <c r="UM34" s="185"/>
      <c r="UN34" s="185"/>
      <c r="UO34" s="185"/>
      <c r="UP34" s="185"/>
      <c r="UQ34" s="185"/>
      <c r="UR34" s="185"/>
      <c r="US34" s="185"/>
      <c r="UT34" s="185"/>
      <c r="UU34" s="185"/>
      <c r="UV34" s="185"/>
      <c r="UW34" s="185"/>
      <c r="UX34" s="185"/>
      <c r="UY34" s="185"/>
      <c r="UZ34" s="185"/>
      <c r="VA34" s="185"/>
      <c r="VB34" s="185"/>
      <c r="VC34" s="185"/>
      <c r="VD34" s="185"/>
      <c r="VE34" s="185"/>
      <c r="VF34" s="185"/>
      <c r="VG34" s="185"/>
      <c r="VH34" s="185"/>
      <c r="VI34" s="185"/>
      <c r="VJ34" s="185"/>
      <c r="VK34" s="185"/>
      <c r="VL34" s="185"/>
      <c r="VM34" s="185"/>
      <c r="VN34" s="185"/>
      <c r="VO34" s="185"/>
      <c r="VP34" s="185"/>
      <c r="VQ34" s="185"/>
      <c r="VR34" s="185"/>
      <c r="VS34" s="185"/>
      <c r="VT34" s="185"/>
      <c r="VU34" s="185"/>
      <c r="VV34" s="185"/>
      <c r="VW34" s="185"/>
      <c r="VX34" s="185"/>
      <c r="VY34" s="185"/>
      <c r="VZ34" s="185"/>
      <c r="WA34" s="185"/>
      <c r="WB34" s="185"/>
      <c r="WC34" s="185"/>
      <c r="WD34" s="185"/>
      <c r="WE34" s="185"/>
      <c r="WF34" s="185"/>
      <c r="WG34" s="185"/>
      <c r="WH34" s="185"/>
      <c r="WI34" s="185"/>
      <c r="WJ34" s="185"/>
      <c r="WK34" s="185"/>
      <c r="WL34" s="185"/>
      <c r="WM34" s="185"/>
      <c r="WN34" s="185"/>
      <c r="WO34" s="185"/>
      <c r="WP34" s="185"/>
      <c r="WQ34" s="185"/>
      <c r="WR34" s="185"/>
      <c r="WS34" s="185"/>
      <c r="WT34" s="185"/>
      <c r="WU34" s="185"/>
      <c r="WV34" s="185"/>
      <c r="WW34" s="185"/>
      <c r="WX34" s="185"/>
      <c r="WY34" s="185"/>
      <c r="WZ34" s="185"/>
      <c r="XA34" s="185"/>
      <c r="XB34" s="185"/>
      <c r="XC34" s="185"/>
      <c r="XD34" s="185"/>
      <c r="XE34" s="185"/>
      <c r="XF34" s="185"/>
      <c r="XG34" s="185"/>
      <c r="XH34" s="185"/>
      <c r="XI34" s="185"/>
      <c r="XJ34" s="185"/>
      <c r="XK34" s="185"/>
      <c r="XL34" s="185"/>
      <c r="XM34" s="185"/>
      <c r="XN34" s="185"/>
      <c r="XO34" s="185"/>
      <c r="XP34" s="185"/>
      <c r="XQ34" s="185"/>
      <c r="XR34" s="185"/>
      <c r="XS34" s="185"/>
      <c r="XT34" s="185"/>
      <c r="XU34" s="185"/>
      <c r="XV34" s="185"/>
      <c r="XW34" s="185"/>
      <c r="XX34" s="185"/>
      <c r="XY34" s="185"/>
      <c r="XZ34" s="185"/>
      <c r="YA34" s="185"/>
      <c r="YB34" s="185"/>
      <c r="YC34" s="185"/>
      <c r="YD34" s="185"/>
      <c r="YE34" s="185"/>
      <c r="YF34" s="185"/>
      <c r="YG34" s="185"/>
      <c r="YH34" s="185"/>
      <c r="YI34" s="185"/>
      <c r="YJ34" s="185"/>
      <c r="YK34" s="185"/>
      <c r="YL34" s="185"/>
      <c r="YM34" s="185"/>
      <c r="YN34" s="185"/>
      <c r="YO34" s="185"/>
      <c r="YP34" s="185"/>
      <c r="YQ34" s="185"/>
      <c r="YR34" s="185"/>
      <c r="YS34" s="185"/>
      <c r="YT34" s="185"/>
      <c r="YU34" s="185"/>
      <c r="YV34" s="185"/>
      <c r="YW34" s="185"/>
      <c r="YX34" s="185"/>
      <c r="YY34" s="185"/>
      <c r="YZ34" s="185"/>
      <c r="ZA34" s="185"/>
      <c r="ZB34" s="185"/>
      <c r="ZC34" s="185"/>
      <c r="ZD34" s="185"/>
      <c r="ZE34" s="185"/>
      <c r="ZF34" s="185"/>
      <c r="ZG34" s="185"/>
      <c r="ZH34" s="185"/>
      <c r="ZI34" s="185"/>
      <c r="ZJ34" s="185"/>
      <c r="ZK34" s="185"/>
      <c r="ZL34" s="185"/>
      <c r="ZM34" s="185"/>
      <c r="ZN34" s="185"/>
      <c r="ZO34" s="185"/>
      <c r="ZP34" s="185"/>
      <c r="ZQ34" s="185"/>
      <c r="ZR34" s="185"/>
      <c r="ZS34" s="185"/>
      <c r="ZT34" s="185"/>
      <c r="ZU34" s="185"/>
      <c r="ZV34" s="185"/>
      <c r="ZW34" s="185"/>
      <c r="ZX34" s="185"/>
      <c r="ZY34" s="185"/>
      <c r="ZZ34" s="185"/>
      <c r="AAA34" s="185"/>
      <c r="AAB34" s="185"/>
      <c r="AAC34" s="185"/>
      <c r="AAD34" s="185"/>
      <c r="AAE34" s="185"/>
      <c r="AAF34" s="185"/>
      <c r="AAG34" s="185"/>
      <c r="AAH34" s="185"/>
      <c r="AAI34" s="185"/>
      <c r="AAJ34" s="185"/>
      <c r="AAK34" s="185"/>
      <c r="AAL34" s="185"/>
      <c r="AAM34" s="185"/>
      <c r="AAN34" s="185"/>
      <c r="AAO34" s="185"/>
      <c r="AAP34" s="185"/>
      <c r="AAQ34" s="185"/>
      <c r="AAR34" s="185"/>
      <c r="AAS34" s="185"/>
      <c r="AAT34" s="185"/>
      <c r="AAU34" s="185"/>
      <c r="AAV34" s="185"/>
      <c r="AAW34" s="185"/>
      <c r="AAX34" s="185"/>
      <c r="AAY34" s="185"/>
      <c r="AAZ34" s="185"/>
      <c r="ABA34" s="185"/>
      <c r="ABB34" s="185"/>
      <c r="ABC34" s="185"/>
      <c r="ABD34" s="185"/>
      <c r="ABE34" s="185"/>
      <c r="ABF34" s="185"/>
      <c r="ABG34" s="185"/>
      <c r="ABH34" s="185"/>
      <c r="ABI34" s="185"/>
      <c r="ABJ34" s="185"/>
      <c r="ABK34" s="185"/>
      <c r="ABL34" s="185"/>
      <c r="ABM34" s="185"/>
      <c r="ABN34" s="185"/>
      <c r="ABO34" s="185"/>
      <c r="ABP34" s="185"/>
      <c r="ABQ34" s="185"/>
      <c r="ABR34" s="185"/>
      <c r="ABS34" s="185"/>
      <c r="ABT34" s="185"/>
      <c r="ABU34" s="185"/>
      <c r="ABV34" s="185"/>
      <c r="ABW34" s="185"/>
      <c r="ABX34" s="185"/>
      <c r="ABY34" s="185"/>
      <c r="ABZ34" s="185"/>
      <c r="ACA34" s="185"/>
      <c r="ACB34" s="185"/>
      <c r="ACC34" s="185"/>
      <c r="ACD34" s="185"/>
      <c r="ACE34" s="185"/>
      <c r="ACF34" s="185"/>
      <c r="ACG34" s="185"/>
      <c r="ACH34" s="185"/>
      <c r="ACI34" s="185"/>
      <c r="ACJ34" s="185"/>
      <c r="ACK34" s="185"/>
      <c r="ACL34" s="185"/>
      <c r="ACM34" s="185"/>
      <c r="ACN34" s="185"/>
      <c r="ACO34" s="185"/>
      <c r="ACP34" s="185"/>
      <c r="ACQ34" s="185"/>
      <c r="ACR34" s="185"/>
      <c r="ACS34" s="185"/>
      <c r="ACT34" s="185"/>
      <c r="ACU34" s="185"/>
      <c r="ACV34" s="185"/>
      <c r="ACW34" s="185"/>
      <c r="ACX34" s="185"/>
      <c r="ACY34" s="185"/>
      <c r="ACZ34" s="185"/>
      <c r="ADA34" s="185"/>
      <c r="ADB34" s="185"/>
      <c r="ADC34" s="185"/>
      <c r="ADD34" s="185"/>
      <c r="ADE34" s="185"/>
      <c r="ADF34" s="185"/>
      <c r="ADG34" s="185"/>
      <c r="ADH34" s="185"/>
      <c r="ADI34" s="185"/>
      <c r="ADJ34" s="185"/>
      <c r="ADK34" s="185"/>
      <c r="ADL34" s="185"/>
      <c r="ADM34" s="185"/>
      <c r="ADN34" s="185"/>
      <c r="ADO34" s="185"/>
      <c r="ADP34" s="185"/>
      <c r="ADQ34" s="185"/>
      <c r="ADR34" s="185"/>
      <c r="ADS34" s="185"/>
      <c r="ADT34" s="185"/>
      <c r="ADU34" s="185"/>
      <c r="ADV34" s="185"/>
      <c r="ADW34" s="185"/>
      <c r="ADX34" s="185"/>
      <c r="ADY34" s="185"/>
      <c r="ADZ34" s="185"/>
      <c r="AEA34" s="185"/>
      <c r="AEB34" s="185"/>
      <c r="AEC34" s="185"/>
      <c r="AED34" s="185"/>
      <c r="AEE34" s="185"/>
      <c r="AEF34" s="185"/>
      <c r="AEG34" s="185"/>
      <c r="AEH34" s="185"/>
      <c r="AEI34" s="185"/>
      <c r="AEJ34" s="185"/>
      <c r="AEK34" s="185"/>
      <c r="AEL34" s="185"/>
      <c r="AEM34" s="185"/>
      <c r="AEN34" s="185"/>
      <c r="AEO34" s="185"/>
      <c r="AEP34" s="185"/>
      <c r="AEQ34" s="185"/>
      <c r="AER34" s="185"/>
      <c r="AES34" s="185"/>
      <c r="AET34" s="185"/>
      <c r="AEU34" s="185"/>
      <c r="AEV34" s="185"/>
      <c r="AEW34" s="185"/>
      <c r="AEX34" s="185"/>
      <c r="AEY34" s="185"/>
      <c r="AEZ34" s="185"/>
      <c r="AFA34" s="185"/>
      <c r="AFB34" s="185"/>
      <c r="AFC34" s="185"/>
      <c r="AFD34" s="185"/>
      <c r="AFE34" s="185"/>
      <c r="AFF34" s="185"/>
      <c r="AFG34" s="185"/>
      <c r="AFH34" s="185"/>
      <c r="AFI34" s="185"/>
      <c r="AFJ34" s="185"/>
      <c r="AFK34" s="185"/>
      <c r="AFL34" s="185"/>
      <c r="AFM34" s="185"/>
      <c r="AFN34" s="185"/>
      <c r="AFO34" s="185"/>
      <c r="AFP34" s="185"/>
      <c r="AFQ34" s="185"/>
      <c r="AFR34" s="185"/>
      <c r="AFS34" s="185"/>
      <c r="AFT34" s="185"/>
      <c r="AFU34" s="185"/>
      <c r="AFV34" s="185"/>
      <c r="AFW34" s="185"/>
      <c r="AFX34" s="185"/>
      <c r="AFY34" s="185"/>
      <c r="AFZ34" s="185"/>
      <c r="AGA34" s="185"/>
      <c r="AGB34" s="185"/>
      <c r="AGC34" s="185"/>
      <c r="AGD34" s="185"/>
      <c r="AGE34" s="185"/>
      <c r="AGF34" s="185"/>
      <c r="AGG34" s="185"/>
      <c r="AGH34" s="185"/>
      <c r="AGI34" s="185"/>
      <c r="AGJ34" s="185"/>
      <c r="AGK34" s="185"/>
      <c r="AGL34" s="185"/>
      <c r="AGM34" s="185"/>
      <c r="AGN34" s="185"/>
      <c r="AGO34" s="185"/>
      <c r="AGP34" s="185"/>
      <c r="AGQ34" s="185"/>
      <c r="AGR34" s="185"/>
      <c r="AGS34" s="185"/>
      <c r="AGT34" s="185"/>
      <c r="AGU34" s="185"/>
      <c r="AGV34" s="185"/>
      <c r="AGW34" s="185"/>
      <c r="AGX34" s="185"/>
      <c r="AGY34" s="185"/>
      <c r="AGZ34" s="185"/>
      <c r="AHA34" s="185"/>
      <c r="AHB34" s="185"/>
      <c r="AHC34" s="185"/>
      <c r="AHD34" s="185"/>
      <c r="AHE34" s="185"/>
      <c r="AHF34" s="185"/>
      <c r="AHG34" s="185"/>
      <c r="AHH34" s="185"/>
      <c r="AHI34" s="185"/>
      <c r="AHJ34" s="185"/>
      <c r="AHK34" s="185"/>
      <c r="AHL34" s="185"/>
      <c r="AHM34" s="185"/>
      <c r="AHN34" s="185"/>
      <c r="AHO34" s="185"/>
      <c r="AHP34" s="185"/>
      <c r="AHQ34" s="185"/>
      <c r="AHR34" s="185"/>
      <c r="AHS34" s="185"/>
      <c r="AHT34" s="185"/>
      <c r="AHU34" s="185"/>
      <c r="AHV34" s="185"/>
      <c r="AHW34" s="185"/>
      <c r="AHX34" s="185"/>
      <c r="AHY34" s="185"/>
      <c r="AHZ34" s="185"/>
      <c r="AIA34" s="185"/>
      <c r="AIB34" s="185"/>
      <c r="AIC34" s="185"/>
      <c r="AID34" s="185"/>
      <c r="AIE34" s="185"/>
      <c r="AIF34" s="185"/>
      <c r="AIG34" s="185"/>
      <c r="AIH34" s="185"/>
      <c r="AII34" s="185"/>
      <c r="AIJ34" s="185"/>
      <c r="AIK34" s="185"/>
      <c r="AIL34" s="185"/>
      <c r="AIM34" s="185"/>
      <c r="AIN34" s="185"/>
      <c r="AIO34" s="185"/>
      <c r="AIP34" s="185"/>
      <c r="AIQ34" s="185"/>
      <c r="AIR34" s="185"/>
      <c r="AIS34" s="185"/>
      <c r="AIT34" s="185"/>
      <c r="AIU34" s="185"/>
      <c r="AIV34" s="185"/>
      <c r="AIW34" s="185"/>
      <c r="AIX34" s="185"/>
      <c r="AIY34" s="185"/>
      <c r="AIZ34" s="185"/>
      <c r="AJA34" s="185"/>
      <c r="AJB34" s="185"/>
      <c r="AJC34" s="185"/>
      <c r="AJD34" s="185"/>
      <c r="AJE34" s="185"/>
      <c r="AJF34" s="185"/>
      <c r="AJG34" s="185"/>
      <c r="AJH34" s="185"/>
      <c r="AJI34" s="185"/>
      <c r="AJJ34" s="185"/>
      <c r="AJK34" s="185"/>
      <c r="AJL34" s="185"/>
      <c r="AJM34" s="185"/>
      <c r="AJN34" s="185"/>
      <c r="AJO34" s="185"/>
      <c r="AJP34" s="185"/>
      <c r="AJQ34" s="185"/>
      <c r="AJR34" s="185"/>
      <c r="AJS34" s="185"/>
      <c r="AJT34" s="185"/>
      <c r="AJU34" s="185"/>
      <c r="AJV34" s="185"/>
      <c r="AJW34" s="185"/>
      <c r="AJX34" s="185"/>
      <c r="AJY34" s="185"/>
      <c r="AJZ34" s="185"/>
      <c r="AKA34" s="185"/>
      <c r="AKB34" s="185"/>
      <c r="AKC34" s="185"/>
      <c r="AKD34" s="185"/>
      <c r="AKE34" s="185"/>
      <c r="AKF34" s="185"/>
      <c r="AKG34" s="185"/>
      <c r="AKH34" s="185"/>
      <c r="AKI34" s="185"/>
      <c r="AKJ34" s="185"/>
      <c r="AKK34" s="185"/>
      <c r="AKL34" s="185"/>
      <c r="AKM34" s="185"/>
      <c r="AKN34" s="185"/>
      <c r="AKO34" s="185"/>
      <c r="AKP34" s="185"/>
      <c r="AKQ34" s="185"/>
      <c r="AKR34" s="185"/>
      <c r="AKS34" s="185"/>
      <c r="AKT34" s="185"/>
      <c r="AKU34" s="185"/>
      <c r="AKV34" s="185"/>
      <c r="AKW34" s="185"/>
      <c r="AKX34" s="185"/>
      <c r="AKY34" s="185"/>
      <c r="AKZ34" s="185"/>
      <c r="ALA34" s="185"/>
      <c r="ALB34" s="185"/>
      <c r="ALC34" s="185"/>
      <c r="ALD34" s="185"/>
      <c r="ALE34" s="185"/>
      <c r="ALF34" s="185"/>
      <c r="ALG34" s="185"/>
      <c r="ALH34" s="185"/>
      <c r="ALI34" s="185"/>
      <c r="ALJ34" s="185"/>
      <c r="ALK34" s="185"/>
      <c r="ALL34" s="185"/>
      <c r="ALM34" s="185"/>
      <c r="ALN34" s="185"/>
      <c r="ALO34" s="185"/>
      <c r="ALP34" s="185"/>
      <c r="ALQ34" s="185"/>
      <c r="ALR34" s="185"/>
      <c r="ALS34" s="185"/>
      <c r="ALT34" s="185"/>
      <c r="ALU34" s="185"/>
      <c r="ALV34" s="185"/>
      <c r="ALW34" s="185"/>
      <c r="ALX34" s="185"/>
      <c r="ALY34" s="185"/>
      <c r="ALZ34" s="185"/>
      <c r="AMA34" s="185"/>
      <c r="AMB34" s="185"/>
      <c r="AMC34" s="185"/>
      <c r="AMD34" s="185"/>
      <c r="AME34" s="185"/>
      <c r="AMF34" s="185"/>
      <c r="AMG34" s="185"/>
      <c r="AMH34" s="185"/>
      <c r="AMI34" s="185"/>
      <c r="AMJ34" s="185"/>
      <c r="AMK34" s="185"/>
      <c r="AML34" s="185"/>
      <c r="AMM34" s="185"/>
      <c r="AMN34" s="185"/>
      <c r="AMO34" s="185"/>
      <c r="AMP34" s="185"/>
      <c r="AMQ34" s="185"/>
      <c r="AMR34" s="185"/>
      <c r="AMS34" s="185"/>
      <c r="AMT34" s="185"/>
      <c r="AMU34" s="185"/>
      <c r="AMV34" s="185"/>
      <c r="AMW34" s="185"/>
      <c r="AMX34" s="185"/>
      <c r="AMY34" s="185"/>
      <c r="AMZ34" s="185"/>
      <c r="ANA34" s="185"/>
      <c r="ANB34" s="185"/>
      <c r="ANC34" s="185"/>
      <c r="AND34" s="185"/>
      <c r="ANE34" s="185"/>
      <c r="ANF34" s="185"/>
      <c r="ANG34" s="185"/>
      <c r="ANH34" s="185"/>
      <c r="ANI34" s="185"/>
      <c r="ANJ34" s="185"/>
      <c r="ANK34" s="185"/>
      <c r="ANL34" s="185"/>
      <c r="ANM34" s="185"/>
      <c r="ANN34" s="185"/>
      <c r="ANO34" s="185"/>
      <c r="ANP34" s="185"/>
      <c r="ANQ34" s="185"/>
      <c r="ANR34" s="185"/>
      <c r="ANS34" s="185"/>
      <c r="ANT34" s="185"/>
      <c r="ANU34" s="185"/>
      <c r="ANV34" s="185"/>
      <c r="ANW34" s="185"/>
      <c r="ANX34" s="185"/>
      <c r="ANY34" s="185"/>
      <c r="ANZ34" s="185"/>
      <c r="AOA34" s="185"/>
      <c r="AOB34" s="185"/>
      <c r="AOC34" s="185"/>
      <c r="AOD34" s="185"/>
      <c r="AOE34" s="185"/>
      <c r="AOF34" s="185"/>
      <c r="AOG34" s="185"/>
      <c r="AOH34" s="185"/>
      <c r="AOI34" s="185"/>
      <c r="AOJ34" s="185"/>
      <c r="AOK34" s="185"/>
      <c r="AOL34" s="185"/>
      <c r="AOM34" s="185"/>
      <c r="AON34" s="185"/>
      <c r="AOO34" s="185"/>
      <c r="AOP34" s="185"/>
      <c r="AOQ34" s="185"/>
      <c r="AOR34" s="185"/>
      <c r="AOS34" s="185"/>
      <c r="AOT34" s="185"/>
      <c r="AOU34" s="185"/>
      <c r="AOV34" s="185"/>
      <c r="AOW34" s="185"/>
      <c r="AOX34" s="185"/>
      <c r="AOY34" s="185"/>
      <c r="AOZ34" s="185"/>
      <c r="APA34" s="185"/>
      <c r="APB34" s="185"/>
      <c r="APC34" s="185"/>
      <c r="APD34" s="185"/>
      <c r="APE34" s="185"/>
      <c r="APF34" s="185"/>
      <c r="APG34" s="185"/>
      <c r="APH34" s="185"/>
      <c r="API34" s="185"/>
      <c r="APJ34" s="185"/>
      <c r="APK34" s="185"/>
      <c r="APL34" s="185"/>
      <c r="APM34" s="185"/>
      <c r="APN34" s="185"/>
      <c r="APO34" s="185"/>
      <c r="APP34" s="185"/>
      <c r="APQ34" s="185"/>
      <c r="APR34" s="185"/>
      <c r="APS34" s="185"/>
      <c r="APT34" s="185"/>
      <c r="APU34" s="185"/>
      <c r="APV34" s="185"/>
      <c r="APW34" s="185"/>
      <c r="APX34" s="185"/>
      <c r="APY34" s="185"/>
      <c r="APZ34" s="185"/>
      <c r="AQA34" s="185"/>
      <c r="AQB34" s="185"/>
      <c r="AQC34" s="185"/>
      <c r="AQD34" s="185"/>
      <c r="AQE34" s="185"/>
      <c r="AQF34" s="185"/>
      <c r="AQG34" s="185"/>
      <c r="AQH34" s="185"/>
      <c r="AQI34" s="185"/>
      <c r="AQJ34" s="185"/>
      <c r="AQK34" s="185"/>
      <c r="AQL34" s="185"/>
      <c r="AQM34" s="185"/>
      <c r="AQN34" s="185"/>
      <c r="AQO34" s="185"/>
      <c r="AQP34" s="185"/>
      <c r="AQQ34" s="185"/>
      <c r="AQR34" s="185"/>
      <c r="AQS34" s="185"/>
      <c r="AQT34" s="185"/>
      <c r="AQU34" s="185"/>
      <c r="AQV34" s="185"/>
      <c r="AQW34" s="185"/>
      <c r="AQX34" s="185"/>
      <c r="AQY34" s="185"/>
      <c r="AQZ34" s="185"/>
      <c r="ARA34" s="185"/>
      <c r="ARB34" s="185"/>
      <c r="ARC34" s="185"/>
      <c r="ARD34" s="185"/>
      <c r="ARE34" s="185"/>
      <c r="ARF34" s="185"/>
      <c r="ARG34" s="185"/>
      <c r="ARH34" s="185"/>
      <c r="ARI34" s="185"/>
      <c r="ARJ34" s="185"/>
      <c r="ARK34" s="185"/>
      <c r="ARL34" s="185"/>
      <c r="ARM34" s="185"/>
      <c r="ARN34" s="185"/>
      <c r="ARO34" s="185"/>
      <c r="ARP34" s="185"/>
      <c r="ARQ34" s="185"/>
      <c r="ARR34" s="185"/>
      <c r="ARS34" s="185"/>
      <c r="ART34" s="185"/>
      <c r="ARU34" s="185"/>
      <c r="ARV34" s="185"/>
      <c r="ARW34" s="185"/>
      <c r="ARX34" s="185"/>
      <c r="ARY34" s="185"/>
      <c r="ARZ34" s="185"/>
      <c r="ASA34" s="185"/>
      <c r="ASB34" s="185"/>
      <c r="ASC34" s="185"/>
      <c r="ASD34" s="185"/>
      <c r="ASE34" s="185"/>
      <c r="ASF34" s="185"/>
      <c r="ASG34" s="185"/>
      <c r="ASH34" s="185"/>
      <c r="ASI34" s="185"/>
      <c r="ASJ34" s="185"/>
      <c r="ASK34" s="185"/>
      <c r="ASL34" s="185"/>
      <c r="ASM34" s="185"/>
      <c r="ASN34" s="185"/>
      <c r="ASO34" s="185"/>
      <c r="ASP34" s="185"/>
      <c r="ASQ34" s="185"/>
      <c r="ASR34" s="185"/>
      <c r="ASS34" s="185"/>
      <c r="AST34" s="185"/>
      <c r="ASU34" s="185"/>
      <c r="ASV34" s="185"/>
      <c r="ASW34" s="185"/>
      <c r="ASX34" s="185"/>
      <c r="ASY34" s="185"/>
      <c r="ASZ34" s="185"/>
      <c r="ATA34" s="185"/>
      <c r="ATB34" s="185"/>
      <c r="ATC34" s="185"/>
      <c r="ATD34" s="185"/>
      <c r="ATE34" s="185"/>
      <c r="ATF34" s="185"/>
      <c r="ATG34" s="185"/>
      <c r="ATH34" s="185"/>
      <c r="ATI34" s="185"/>
      <c r="ATJ34" s="185"/>
      <c r="ATK34" s="185"/>
      <c r="ATL34" s="185"/>
      <c r="ATM34" s="185"/>
      <c r="ATN34" s="185"/>
      <c r="ATO34" s="185"/>
      <c r="ATP34" s="185"/>
      <c r="ATQ34" s="185"/>
      <c r="ATR34" s="185"/>
      <c r="ATS34" s="185"/>
      <c r="ATT34" s="185"/>
      <c r="ATU34" s="185"/>
      <c r="ATV34" s="185"/>
      <c r="ATW34" s="185"/>
      <c r="ATX34" s="185"/>
      <c r="ATY34" s="185"/>
      <c r="ATZ34" s="185"/>
      <c r="AUA34" s="185"/>
      <c r="AUB34" s="185"/>
      <c r="AUC34" s="185"/>
      <c r="AUD34" s="185"/>
      <c r="AUE34" s="185"/>
      <c r="AUF34" s="185"/>
      <c r="AUG34" s="185"/>
      <c r="AUH34" s="185"/>
      <c r="AUI34" s="185"/>
      <c r="AUJ34" s="185"/>
      <c r="AUK34" s="185"/>
      <c r="AUL34" s="185"/>
      <c r="AUM34" s="185"/>
      <c r="AUN34" s="185"/>
      <c r="AUO34" s="185"/>
      <c r="AUP34" s="185"/>
      <c r="AUQ34" s="185"/>
      <c r="AUR34" s="185"/>
      <c r="AUS34" s="185"/>
      <c r="AUT34" s="185"/>
      <c r="AUU34" s="185"/>
      <c r="AUV34" s="185"/>
      <c r="AUW34" s="185"/>
      <c r="AUX34" s="185"/>
      <c r="AUY34" s="185"/>
      <c r="AUZ34" s="185"/>
      <c r="AVA34" s="185"/>
      <c r="AVB34" s="185"/>
      <c r="AVC34" s="185"/>
      <c r="AVD34" s="185"/>
      <c r="AVE34" s="185"/>
      <c r="AVF34" s="185"/>
      <c r="AVG34" s="185"/>
      <c r="AVH34" s="185"/>
      <c r="AVI34" s="185"/>
      <c r="AVJ34" s="185"/>
      <c r="AVK34" s="185"/>
      <c r="AVL34" s="185"/>
      <c r="AVM34" s="185"/>
      <c r="AVN34" s="185"/>
      <c r="AVO34" s="185"/>
      <c r="AVP34" s="185"/>
      <c r="AVQ34" s="185"/>
      <c r="AVR34" s="185"/>
      <c r="AVS34" s="185"/>
      <c r="AVT34" s="185"/>
      <c r="AVU34" s="185"/>
      <c r="AVV34" s="185"/>
      <c r="AVW34" s="185"/>
      <c r="AVX34" s="185"/>
      <c r="AVY34" s="185"/>
      <c r="AVZ34" s="185"/>
      <c r="AWA34" s="185"/>
      <c r="AWB34" s="185"/>
      <c r="AWC34" s="185"/>
      <c r="AWD34" s="185"/>
      <c r="AWE34" s="185"/>
      <c r="AWF34" s="185"/>
      <c r="AWG34" s="185"/>
      <c r="AWH34" s="185"/>
      <c r="AWI34" s="185"/>
      <c r="AWJ34" s="185"/>
      <c r="AWK34" s="185"/>
      <c r="AWL34" s="185"/>
      <c r="AWM34" s="185"/>
      <c r="AWN34" s="185"/>
      <c r="AWO34" s="185"/>
      <c r="AWP34" s="185"/>
      <c r="AWQ34" s="185"/>
      <c r="AWR34" s="185"/>
      <c r="AWS34" s="185"/>
      <c r="AWT34" s="185"/>
      <c r="AWU34" s="185"/>
      <c r="AWV34" s="185"/>
      <c r="AWW34" s="185"/>
      <c r="AWX34" s="185"/>
      <c r="AWY34" s="185"/>
      <c r="AWZ34" s="185"/>
      <c r="AXA34" s="185"/>
      <c r="AXB34" s="185"/>
      <c r="AXC34" s="185"/>
      <c r="AXD34" s="185"/>
      <c r="AXE34" s="185"/>
      <c r="AXF34" s="185"/>
      <c r="AXG34" s="185"/>
      <c r="AXH34" s="185"/>
      <c r="AXI34" s="185"/>
      <c r="AXJ34" s="185"/>
      <c r="AXK34" s="185"/>
      <c r="AXL34" s="185"/>
      <c r="AXM34" s="185"/>
      <c r="AXN34" s="185"/>
      <c r="AXO34" s="185"/>
      <c r="AXP34" s="185"/>
      <c r="AXQ34" s="185"/>
      <c r="AXR34" s="185"/>
      <c r="AXS34" s="185"/>
      <c r="AXT34" s="185"/>
      <c r="AXU34" s="185"/>
      <c r="AXV34" s="185"/>
      <c r="AXW34" s="185"/>
      <c r="AXX34" s="185"/>
      <c r="AXY34" s="185"/>
      <c r="AXZ34" s="185"/>
      <c r="AYA34" s="185"/>
      <c r="AYB34" s="185"/>
      <c r="AYC34" s="185"/>
      <c r="AYD34" s="185"/>
      <c r="AYE34" s="185"/>
      <c r="AYF34" s="185"/>
      <c r="AYG34" s="185"/>
      <c r="AYH34" s="185"/>
      <c r="AYI34" s="185"/>
      <c r="AYJ34" s="185"/>
      <c r="AYK34" s="185"/>
      <c r="AYL34" s="185"/>
      <c r="AYM34" s="185"/>
      <c r="AYN34" s="185"/>
      <c r="AYO34" s="185"/>
      <c r="AYP34" s="185"/>
      <c r="AYQ34" s="185"/>
      <c r="AYR34" s="185"/>
      <c r="AYS34" s="185"/>
      <c r="AYT34" s="185"/>
      <c r="AYU34" s="185"/>
      <c r="AYV34" s="185"/>
      <c r="AYW34" s="185"/>
      <c r="AYX34" s="185"/>
      <c r="AYY34" s="185"/>
      <c r="AYZ34" s="185"/>
      <c r="AZA34" s="185"/>
      <c r="AZB34" s="185"/>
      <c r="AZC34" s="185"/>
      <c r="AZD34" s="185"/>
      <c r="AZE34" s="185"/>
      <c r="AZF34" s="185"/>
      <c r="AZG34" s="185"/>
      <c r="AZH34" s="185"/>
      <c r="AZI34" s="185"/>
      <c r="AZJ34" s="185"/>
      <c r="AZK34" s="185"/>
      <c r="AZL34" s="185"/>
      <c r="AZM34" s="185"/>
      <c r="AZN34" s="185"/>
      <c r="AZO34" s="185"/>
      <c r="AZP34" s="185"/>
      <c r="AZQ34" s="185"/>
      <c r="AZR34" s="185"/>
      <c r="AZS34" s="185"/>
      <c r="AZT34" s="185"/>
      <c r="AZU34" s="185"/>
      <c r="AZV34" s="185"/>
      <c r="AZW34" s="185"/>
      <c r="AZX34" s="185"/>
      <c r="AZY34" s="185"/>
      <c r="AZZ34" s="185"/>
      <c r="BAA34" s="185"/>
      <c r="BAB34" s="185"/>
      <c r="BAC34" s="185"/>
      <c r="BAD34" s="185"/>
      <c r="BAE34" s="185"/>
      <c r="BAF34" s="185"/>
      <c r="BAG34" s="185"/>
      <c r="BAH34" s="185"/>
      <c r="BAI34" s="185"/>
      <c r="BAJ34" s="185"/>
      <c r="BAK34" s="185"/>
      <c r="BAL34" s="185"/>
      <c r="BAM34" s="185"/>
      <c r="BAN34" s="185"/>
      <c r="BAO34" s="185"/>
      <c r="BAP34" s="185"/>
      <c r="BAQ34" s="185"/>
      <c r="BAR34" s="185"/>
      <c r="BAS34" s="185"/>
      <c r="BAT34" s="185"/>
      <c r="BAU34" s="185"/>
      <c r="BAV34" s="185"/>
      <c r="BAW34" s="185"/>
      <c r="BAX34" s="185"/>
      <c r="BAY34" s="185"/>
      <c r="BAZ34" s="185"/>
      <c r="BBA34" s="185"/>
      <c r="BBB34" s="185"/>
      <c r="BBC34" s="185"/>
      <c r="BBD34" s="185"/>
      <c r="BBE34" s="185"/>
      <c r="BBF34" s="185"/>
      <c r="BBG34" s="185"/>
      <c r="BBH34" s="185"/>
      <c r="BBI34" s="185"/>
      <c r="BBJ34" s="185"/>
      <c r="BBK34" s="185"/>
      <c r="BBL34" s="185"/>
      <c r="BBM34" s="185"/>
      <c r="BBN34" s="185"/>
      <c r="BBO34" s="185"/>
      <c r="BBP34" s="185"/>
      <c r="BBQ34" s="185"/>
      <c r="BBR34" s="185"/>
      <c r="BBS34" s="185"/>
      <c r="BBT34" s="185"/>
      <c r="BBU34" s="185"/>
      <c r="BBV34" s="185"/>
      <c r="BBW34" s="185"/>
      <c r="BBX34" s="185"/>
      <c r="BBY34" s="185"/>
      <c r="BBZ34" s="185"/>
      <c r="BCA34" s="185"/>
      <c r="BCB34" s="185"/>
      <c r="BCC34" s="185"/>
      <c r="BCD34" s="185"/>
      <c r="BCE34" s="185"/>
      <c r="BCF34" s="185"/>
      <c r="BCG34" s="185"/>
      <c r="BCH34" s="185"/>
      <c r="BCI34" s="185"/>
      <c r="BCJ34" s="185"/>
      <c r="BCK34" s="185"/>
      <c r="BCL34" s="185"/>
      <c r="BCM34" s="185"/>
      <c r="BCN34" s="185"/>
      <c r="BCO34" s="185"/>
      <c r="BCP34" s="185"/>
      <c r="BCQ34" s="185"/>
      <c r="BCR34" s="185"/>
      <c r="BCS34" s="185"/>
      <c r="BCT34" s="185"/>
      <c r="BCU34" s="185"/>
      <c r="BCV34" s="185"/>
      <c r="BCW34" s="185"/>
      <c r="BCX34" s="185"/>
      <c r="BCY34" s="185"/>
      <c r="BCZ34" s="185"/>
      <c r="BDA34" s="185"/>
      <c r="BDB34" s="185"/>
      <c r="BDC34" s="185"/>
      <c r="BDD34" s="185"/>
      <c r="BDE34" s="185"/>
      <c r="BDF34" s="185"/>
      <c r="BDG34" s="185"/>
      <c r="BDH34" s="185"/>
      <c r="BDI34" s="185"/>
      <c r="BDJ34" s="185"/>
      <c r="BDK34" s="185"/>
      <c r="BDL34" s="185"/>
      <c r="BDM34" s="185"/>
      <c r="BDN34" s="185"/>
      <c r="BDO34" s="185"/>
      <c r="BDP34" s="185"/>
      <c r="BDQ34" s="185"/>
      <c r="BDR34" s="185"/>
      <c r="BDS34" s="185"/>
      <c r="BDT34" s="185"/>
      <c r="BDU34" s="185"/>
      <c r="BDV34" s="185"/>
      <c r="BDW34" s="185"/>
      <c r="BDX34" s="185"/>
      <c r="BDY34" s="185"/>
      <c r="BDZ34" s="185"/>
      <c r="BEA34" s="185"/>
      <c r="BEB34" s="185"/>
      <c r="BEC34" s="185"/>
      <c r="BED34" s="185"/>
      <c r="BEE34" s="185"/>
      <c r="BEF34" s="185"/>
      <c r="BEG34" s="185"/>
      <c r="BEH34" s="185"/>
      <c r="BEI34" s="185"/>
      <c r="BEJ34" s="185"/>
      <c r="BEK34" s="185"/>
      <c r="BEL34" s="185"/>
      <c r="BEM34" s="185"/>
      <c r="BEN34" s="185"/>
      <c r="BEO34" s="185"/>
      <c r="BEP34" s="185"/>
      <c r="BEQ34" s="185"/>
      <c r="BER34" s="185"/>
      <c r="BES34" s="185"/>
      <c r="BET34" s="185"/>
      <c r="BEU34" s="185"/>
      <c r="BEV34" s="185"/>
      <c r="BEW34" s="185"/>
      <c r="BEX34" s="185"/>
      <c r="BEY34" s="185"/>
      <c r="BEZ34" s="185"/>
      <c r="BFA34" s="185"/>
      <c r="BFB34" s="185"/>
      <c r="BFC34" s="185"/>
      <c r="BFD34" s="185"/>
      <c r="BFE34" s="185"/>
      <c r="BFF34" s="185"/>
      <c r="BFG34" s="185"/>
      <c r="BFH34" s="185"/>
      <c r="BFI34" s="185"/>
      <c r="BFJ34" s="185"/>
      <c r="BFK34" s="185"/>
      <c r="BFL34" s="185"/>
      <c r="BFM34" s="185"/>
      <c r="BFN34" s="185"/>
      <c r="BFO34" s="185"/>
      <c r="BFP34" s="185"/>
      <c r="BFQ34" s="185"/>
      <c r="BFR34" s="185"/>
      <c r="BFS34" s="185"/>
      <c r="BFT34" s="185"/>
      <c r="BFU34" s="185"/>
      <c r="BFV34" s="185"/>
      <c r="BFW34" s="185"/>
      <c r="BFX34" s="185"/>
      <c r="BFY34" s="185"/>
      <c r="BFZ34" s="185"/>
      <c r="BGA34" s="185"/>
      <c r="BGB34" s="185"/>
      <c r="BGC34" s="185"/>
      <c r="BGD34" s="185"/>
      <c r="BGE34" s="185"/>
      <c r="BGF34" s="185"/>
      <c r="BGG34" s="185"/>
      <c r="BGH34" s="185"/>
      <c r="BGI34" s="185"/>
      <c r="BGJ34" s="185"/>
      <c r="BGK34" s="185"/>
      <c r="BGL34" s="185"/>
      <c r="BGM34" s="185"/>
      <c r="BGN34" s="185"/>
      <c r="BGO34" s="185"/>
      <c r="BGP34" s="185"/>
      <c r="BGQ34" s="185"/>
      <c r="BGR34" s="185"/>
      <c r="BGS34" s="185"/>
      <c r="BGT34" s="185"/>
      <c r="BGU34" s="185"/>
      <c r="BGV34" s="185"/>
      <c r="BGW34" s="185"/>
      <c r="BGX34" s="185"/>
      <c r="BGY34" s="185"/>
      <c r="BGZ34" s="185"/>
      <c r="BHA34" s="185"/>
      <c r="BHB34" s="185"/>
      <c r="BHC34" s="185"/>
      <c r="BHD34" s="185"/>
      <c r="BHE34" s="185"/>
      <c r="BHF34" s="185"/>
      <c r="BHG34" s="185"/>
      <c r="BHH34" s="185"/>
      <c r="BHI34" s="185"/>
      <c r="BHJ34" s="185"/>
      <c r="BHK34" s="185"/>
      <c r="BHL34" s="185"/>
      <c r="BHM34" s="185"/>
      <c r="BHN34" s="185"/>
      <c r="BHO34" s="185"/>
      <c r="BHP34" s="185"/>
      <c r="BHQ34" s="185"/>
      <c r="BHR34" s="185"/>
      <c r="BHS34" s="185"/>
      <c r="BHT34" s="185"/>
      <c r="BHU34" s="185"/>
      <c r="BHV34" s="185"/>
      <c r="BHW34" s="185"/>
      <c r="BHX34" s="185"/>
      <c r="BHY34" s="185"/>
      <c r="BHZ34" s="185"/>
      <c r="BIA34" s="185"/>
      <c r="BIB34" s="185"/>
      <c r="BIC34" s="185"/>
      <c r="BID34" s="185"/>
      <c r="BIE34" s="185"/>
      <c r="BIF34" s="185"/>
      <c r="BIG34" s="185"/>
      <c r="BIH34" s="185"/>
      <c r="BII34" s="185"/>
      <c r="BIJ34" s="185"/>
      <c r="BIK34" s="185"/>
      <c r="BIL34" s="185"/>
      <c r="BIM34" s="185"/>
      <c r="BIN34" s="185"/>
      <c r="BIO34" s="185"/>
      <c r="BIP34" s="185"/>
      <c r="BIQ34" s="185"/>
      <c r="BIR34" s="185"/>
      <c r="BIS34" s="185"/>
      <c r="BIT34" s="185"/>
      <c r="BIU34" s="185"/>
      <c r="BIV34" s="185"/>
      <c r="BIW34" s="185"/>
      <c r="BIX34" s="185"/>
      <c r="BIY34" s="185"/>
      <c r="BIZ34" s="185"/>
      <c r="BJA34" s="185"/>
      <c r="BJB34" s="185"/>
      <c r="BJC34" s="185"/>
      <c r="BJD34" s="185"/>
      <c r="BJE34" s="185"/>
      <c r="BJF34" s="185"/>
      <c r="BJG34" s="185"/>
      <c r="BJH34" s="185"/>
      <c r="BJI34" s="185"/>
      <c r="BJJ34" s="185"/>
      <c r="BJK34" s="185"/>
      <c r="BJL34" s="185"/>
      <c r="BJM34" s="185"/>
      <c r="BJN34" s="185"/>
      <c r="BJO34" s="185"/>
      <c r="BJP34" s="185"/>
      <c r="BJQ34" s="185"/>
      <c r="BJR34" s="185"/>
      <c r="BJS34" s="185"/>
      <c r="BJT34" s="185"/>
      <c r="BJU34" s="185"/>
      <c r="BJV34" s="185"/>
      <c r="BJW34" s="185"/>
      <c r="BJX34" s="185"/>
      <c r="BJY34" s="185"/>
      <c r="BJZ34" s="185"/>
      <c r="BKA34" s="185"/>
      <c r="BKB34" s="185"/>
      <c r="BKC34" s="185"/>
      <c r="BKD34" s="185"/>
      <c r="BKE34" s="185"/>
      <c r="BKF34" s="185"/>
      <c r="BKG34" s="185"/>
      <c r="BKH34" s="185"/>
      <c r="BKI34" s="185"/>
      <c r="BKJ34" s="185"/>
      <c r="BKK34" s="185"/>
      <c r="BKL34" s="185"/>
      <c r="BKM34" s="185"/>
      <c r="BKN34" s="185"/>
      <c r="BKO34" s="185"/>
      <c r="BKP34" s="185"/>
      <c r="BKQ34" s="185"/>
      <c r="BKR34" s="185"/>
      <c r="BKS34" s="185"/>
      <c r="BKT34" s="185"/>
      <c r="BKU34" s="185"/>
      <c r="BKV34" s="185"/>
      <c r="BKW34" s="185"/>
      <c r="BKX34" s="185"/>
      <c r="BKY34" s="185"/>
      <c r="BKZ34" s="185"/>
      <c r="BLA34" s="185"/>
      <c r="BLB34" s="185"/>
      <c r="BLC34" s="185"/>
      <c r="BLD34" s="185"/>
      <c r="BLE34" s="185"/>
      <c r="BLF34" s="185"/>
      <c r="BLG34" s="185"/>
      <c r="BLH34" s="185"/>
      <c r="BLI34" s="185"/>
      <c r="BLJ34" s="185"/>
      <c r="BLK34" s="185"/>
      <c r="BLL34" s="185"/>
      <c r="BLM34" s="185"/>
      <c r="BLN34" s="185"/>
      <c r="BLO34" s="185"/>
      <c r="BLP34" s="185"/>
      <c r="BLQ34" s="185"/>
      <c r="BLR34" s="185"/>
      <c r="BLS34" s="185"/>
      <c r="BLT34" s="185"/>
      <c r="BLU34" s="185"/>
      <c r="BLV34" s="185"/>
      <c r="BLW34" s="185"/>
      <c r="BLX34" s="185"/>
      <c r="BLY34" s="185"/>
      <c r="BLZ34" s="185"/>
      <c r="BMA34" s="185"/>
      <c r="BMB34" s="185"/>
      <c r="BMC34" s="185"/>
      <c r="BMD34" s="185"/>
      <c r="BME34" s="185"/>
      <c r="BMF34" s="185"/>
      <c r="BMG34" s="185"/>
      <c r="BMH34" s="185"/>
      <c r="BMI34" s="185"/>
      <c r="BMJ34" s="185"/>
      <c r="BMK34" s="185"/>
      <c r="BML34" s="185"/>
      <c r="BMM34" s="185"/>
      <c r="BMN34" s="185"/>
      <c r="BMO34" s="185"/>
      <c r="BMP34" s="185"/>
      <c r="BMQ34" s="185"/>
      <c r="BMR34" s="185"/>
      <c r="BMS34" s="185"/>
      <c r="BMT34" s="185"/>
      <c r="BMU34" s="185"/>
      <c r="BMV34" s="185"/>
      <c r="BMW34" s="185"/>
      <c r="BMX34" s="185"/>
      <c r="BMY34" s="185"/>
      <c r="BMZ34" s="185"/>
      <c r="BNA34" s="185"/>
      <c r="BNB34" s="185"/>
      <c r="BNC34" s="185"/>
      <c r="BND34" s="185"/>
      <c r="BNE34" s="185"/>
      <c r="BNF34" s="185"/>
      <c r="BNG34" s="185"/>
      <c r="BNH34" s="185"/>
      <c r="BNI34" s="185"/>
      <c r="BNJ34" s="185"/>
      <c r="BNK34" s="185"/>
      <c r="BNL34" s="185"/>
      <c r="BNM34" s="185"/>
      <c r="BNN34" s="185"/>
      <c r="BNO34" s="185"/>
      <c r="BNP34" s="185"/>
      <c r="BNQ34" s="185"/>
      <c r="BNR34" s="185"/>
      <c r="BNS34" s="185"/>
      <c r="BNT34" s="185"/>
      <c r="BNU34" s="185"/>
      <c r="BNV34" s="185"/>
      <c r="BNW34" s="185"/>
      <c r="BNX34" s="185"/>
      <c r="BNY34" s="185"/>
      <c r="BNZ34" s="185"/>
      <c r="BOA34" s="185"/>
      <c r="BOB34" s="185"/>
      <c r="BOC34" s="185"/>
      <c r="BOD34" s="185"/>
      <c r="BOE34" s="185"/>
      <c r="BOF34" s="185"/>
      <c r="BOG34" s="185"/>
      <c r="BOH34" s="185"/>
      <c r="BOI34" s="185"/>
      <c r="BOJ34" s="185"/>
      <c r="BOK34" s="185"/>
      <c r="BOL34" s="185"/>
      <c r="BOM34" s="185"/>
      <c r="BON34" s="185"/>
      <c r="BOO34" s="185"/>
      <c r="BOP34" s="185"/>
      <c r="BOQ34" s="185"/>
      <c r="BOR34" s="185"/>
      <c r="BOS34" s="185"/>
      <c r="BOT34" s="185"/>
      <c r="BOU34" s="185"/>
      <c r="BOV34" s="185"/>
      <c r="BOW34" s="185"/>
      <c r="BOX34" s="185"/>
      <c r="BOY34" s="185"/>
      <c r="BOZ34" s="185"/>
      <c r="BPA34" s="185"/>
      <c r="BPB34" s="185"/>
      <c r="BPC34" s="185"/>
      <c r="BPD34" s="185"/>
      <c r="BPE34" s="185"/>
      <c r="BPF34" s="185"/>
      <c r="BPG34" s="185"/>
      <c r="BPH34" s="185"/>
      <c r="BPI34" s="185"/>
      <c r="BPJ34" s="185"/>
      <c r="BPK34" s="185"/>
      <c r="BPL34" s="185"/>
      <c r="BPM34" s="185"/>
      <c r="BPN34" s="185"/>
      <c r="BPO34" s="185"/>
      <c r="BPP34" s="185"/>
      <c r="BPQ34" s="185"/>
      <c r="BPR34" s="185"/>
      <c r="BPS34" s="185"/>
      <c r="BPT34" s="185"/>
      <c r="BPU34" s="185"/>
      <c r="BPV34" s="185"/>
      <c r="BPW34" s="185"/>
      <c r="BPX34" s="185"/>
      <c r="BPY34" s="185"/>
      <c r="BPZ34" s="185"/>
      <c r="BQA34" s="185"/>
      <c r="BQB34" s="185"/>
      <c r="BQC34" s="185"/>
      <c r="BQD34" s="185"/>
      <c r="BQE34" s="185"/>
      <c r="BQF34" s="185"/>
      <c r="BQG34" s="185"/>
      <c r="BQH34" s="185"/>
      <c r="BQI34" s="185"/>
      <c r="BQJ34" s="185"/>
      <c r="BQK34" s="185"/>
      <c r="BQL34" s="185"/>
      <c r="BQM34" s="185"/>
      <c r="BQN34" s="185"/>
      <c r="BQO34" s="185"/>
      <c r="BQP34" s="185"/>
      <c r="BQQ34" s="185"/>
      <c r="BQR34" s="185"/>
      <c r="BQS34" s="185"/>
      <c r="BQT34" s="185"/>
      <c r="BQU34" s="185"/>
      <c r="BQV34" s="185"/>
      <c r="BQW34" s="185"/>
      <c r="BQX34" s="185"/>
      <c r="BQY34" s="185"/>
      <c r="BQZ34" s="185"/>
      <c r="BRA34" s="185"/>
      <c r="BRB34" s="185"/>
      <c r="BRC34" s="185"/>
      <c r="BRD34" s="185"/>
      <c r="BRE34" s="185"/>
      <c r="BRF34" s="185"/>
      <c r="BRG34" s="185"/>
      <c r="BRH34" s="185"/>
      <c r="BRI34" s="185"/>
      <c r="BRJ34" s="185"/>
      <c r="BRK34" s="185"/>
      <c r="BRL34" s="185"/>
      <c r="BRM34" s="185"/>
      <c r="BRN34" s="185"/>
      <c r="BRO34" s="185"/>
      <c r="BRP34" s="185"/>
      <c r="BRQ34" s="185"/>
      <c r="BRR34" s="185"/>
      <c r="BRS34" s="185"/>
      <c r="BRT34" s="185"/>
      <c r="BRU34" s="185"/>
      <c r="BRV34" s="185"/>
      <c r="BRW34" s="185"/>
      <c r="BRX34" s="185"/>
      <c r="BRY34" s="185"/>
      <c r="BRZ34" s="185"/>
      <c r="BSA34" s="185"/>
      <c r="BSB34" s="185"/>
      <c r="BSC34" s="185"/>
      <c r="BSD34" s="185"/>
      <c r="BSE34" s="185"/>
      <c r="BSF34" s="185"/>
      <c r="BSG34" s="185"/>
      <c r="BSH34" s="185"/>
      <c r="BSI34" s="185"/>
      <c r="BSJ34" s="185"/>
      <c r="BSK34" s="185"/>
      <c r="BSL34" s="185"/>
      <c r="BSM34" s="185"/>
      <c r="BSN34" s="185"/>
      <c r="BSO34" s="185"/>
      <c r="BSP34" s="185"/>
      <c r="BSQ34" s="185"/>
      <c r="BSR34" s="185"/>
      <c r="BSS34" s="185"/>
      <c r="BST34" s="185"/>
      <c r="BSU34" s="185"/>
      <c r="BSV34" s="185"/>
      <c r="BSW34" s="185"/>
      <c r="BSX34" s="185"/>
      <c r="BSY34" s="185"/>
      <c r="BSZ34" s="185"/>
      <c r="BTA34" s="185"/>
      <c r="BTB34" s="185"/>
      <c r="BTC34" s="185"/>
      <c r="BTD34" s="185"/>
      <c r="BTE34" s="185"/>
      <c r="BTF34" s="185"/>
      <c r="BTG34" s="185"/>
      <c r="BTH34" s="185"/>
      <c r="BTI34" s="185"/>
      <c r="BTJ34" s="185"/>
      <c r="BTK34" s="185"/>
      <c r="BTL34" s="185"/>
      <c r="BTM34" s="185"/>
      <c r="BTN34" s="185"/>
      <c r="BTO34" s="185"/>
      <c r="BTP34" s="185"/>
      <c r="BTQ34" s="185"/>
      <c r="BTR34" s="185"/>
      <c r="BTS34" s="185"/>
      <c r="BTT34" s="185"/>
      <c r="BTU34" s="185"/>
      <c r="BTV34" s="185"/>
      <c r="BTW34" s="185"/>
      <c r="BTX34" s="185"/>
      <c r="BTY34" s="185"/>
      <c r="BTZ34" s="185"/>
      <c r="BUA34" s="185"/>
      <c r="BUB34" s="185"/>
      <c r="BUC34" s="185"/>
      <c r="BUD34" s="185"/>
      <c r="BUE34" s="185"/>
      <c r="BUF34" s="185"/>
      <c r="BUG34" s="185"/>
      <c r="BUH34" s="185"/>
      <c r="BUI34" s="185"/>
      <c r="BUJ34" s="185"/>
      <c r="BUK34" s="185"/>
      <c r="BUL34" s="185"/>
      <c r="BUM34" s="185"/>
      <c r="BUN34" s="185"/>
      <c r="BUO34" s="185"/>
      <c r="BUP34" s="185"/>
      <c r="BUQ34" s="185"/>
      <c r="BUR34" s="185"/>
      <c r="BUS34" s="185"/>
      <c r="BUT34" s="185"/>
      <c r="BUU34" s="185"/>
      <c r="BUV34" s="185"/>
      <c r="BUW34" s="185"/>
      <c r="BUX34" s="185"/>
      <c r="BUY34" s="185"/>
      <c r="BUZ34" s="185"/>
      <c r="BVA34" s="185"/>
      <c r="BVB34" s="185"/>
      <c r="BVC34" s="185"/>
      <c r="BVD34" s="185"/>
      <c r="BVE34" s="185"/>
      <c r="BVF34" s="185"/>
      <c r="BVG34" s="185"/>
      <c r="BVH34" s="185"/>
      <c r="BVI34" s="185"/>
      <c r="BVJ34" s="185"/>
      <c r="BVK34" s="185"/>
      <c r="BVL34" s="185"/>
      <c r="BVM34" s="185"/>
      <c r="BVN34" s="185"/>
      <c r="BVO34" s="185"/>
      <c r="BVP34" s="185"/>
      <c r="BVQ34" s="185"/>
      <c r="BVR34" s="185"/>
      <c r="BVS34" s="185"/>
      <c r="BVT34" s="185"/>
      <c r="BVU34" s="185"/>
      <c r="BVV34" s="185"/>
      <c r="BVW34" s="185"/>
      <c r="BVX34" s="185"/>
      <c r="BVY34" s="185"/>
      <c r="BVZ34" s="185"/>
      <c r="BWA34" s="185"/>
      <c r="BWB34" s="185"/>
      <c r="BWC34" s="185"/>
      <c r="BWD34" s="185"/>
      <c r="BWE34" s="185"/>
      <c r="BWF34" s="185"/>
      <c r="BWG34" s="185"/>
      <c r="BWH34" s="185"/>
      <c r="BWI34" s="185"/>
      <c r="BWJ34" s="185"/>
      <c r="BWK34" s="185"/>
      <c r="BWL34" s="185"/>
      <c r="BWM34" s="185"/>
      <c r="BWN34" s="185"/>
      <c r="BWO34" s="185"/>
      <c r="BWP34" s="185"/>
      <c r="BWQ34" s="185"/>
      <c r="BWR34" s="185"/>
      <c r="BWS34" s="185"/>
      <c r="BWT34" s="185"/>
      <c r="BWU34" s="185"/>
      <c r="BWV34" s="185"/>
      <c r="BWW34" s="185"/>
      <c r="BWX34" s="185"/>
      <c r="BWY34" s="185"/>
      <c r="BWZ34" s="185"/>
      <c r="BXA34" s="185"/>
      <c r="BXB34" s="185"/>
      <c r="BXC34" s="185"/>
      <c r="BXD34" s="185"/>
      <c r="BXE34" s="185"/>
      <c r="BXF34" s="185"/>
      <c r="BXG34" s="185"/>
      <c r="BXH34" s="185"/>
      <c r="BXI34" s="185"/>
      <c r="BXJ34" s="185"/>
      <c r="BXK34" s="185"/>
      <c r="BXL34" s="185"/>
      <c r="BXM34" s="185"/>
      <c r="BXN34" s="185"/>
      <c r="BXO34" s="185"/>
      <c r="BXP34" s="185"/>
      <c r="BXQ34" s="185"/>
      <c r="BXR34" s="185"/>
      <c r="BXS34" s="185"/>
      <c r="BXT34" s="185"/>
      <c r="BXU34" s="185"/>
      <c r="BXV34" s="185"/>
      <c r="BXW34" s="185"/>
      <c r="BXX34" s="185"/>
      <c r="BXY34" s="185"/>
      <c r="BXZ34" s="185"/>
      <c r="BYA34" s="185"/>
      <c r="BYB34" s="185"/>
      <c r="BYC34" s="185"/>
      <c r="BYD34" s="185"/>
      <c r="BYE34" s="185"/>
      <c r="BYF34" s="185"/>
      <c r="BYG34" s="185"/>
      <c r="BYH34" s="185"/>
      <c r="BYI34" s="185"/>
      <c r="BYJ34" s="185"/>
      <c r="BYK34" s="185"/>
      <c r="BYL34" s="185"/>
      <c r="BYM34" s="185"/>
      <c r="BYN34" s="185"/>
      <c r="BYO34" s="185"/>
      <c r="BYP34" s="185"/>
      <c r="BYQ34" s="185"/>
      <c r="BYR34" s="185"/>
      <c r="BYS34" s="185"/>
      <c r="BYT34" s="185"/>
      <c r="BYU34" s="185"/>
      <c r="BYV34" s="185"/>
      <c r="BYW34" s="185"/>
      <c r="BYX34" s="185"/>
      <c r="BYY34" s="185"/>
      <c r="BYZ34" s="185"/>
      <c r="BZA34" s="185"/>
      <c r="BZB34" s="185"/>
      <c r="BZC34" s="185"/>
      <c r="BZD34" s="185"/>
      <c r="BZE34" s="185"/>
      <c r="BZF34" s="185"/>
      <c r="BZG34" s="185"/>
      <c r="BZH34" s="185"/>
      <c r="BZI34" s="185"/>
      <c r="BZJ34" s="185"/>
      <c r="BZK34" s="185"/>
      <c r="BZL34" s="185"/>
      <c r="BZM34" s="185"/>
      <c r="BZN34" s="185"/>
      <c r="BZO34" s="185"/>
      <c r="BZP34" s="185"/>
      <c r="BZQ34" s="185"/>
      <c r="BZR34" s="185"/>
      <c r="BZS34" s="185"/>
      <c r="BZT34" s="185"/>
      <c r="BZU34" s="185"/>
      <c r="BZV34" s="185"/>
      <c r="BZW34" s="185"/>
      <c r="BZX34" s="185"/>
      <c r="BZY34" s="185"/>
      <c r="BZZ34" s="185"/>
      <c r="CAA34" s="185"/>
      <c r="CAB34" s="185"/>
      <c r="CAC34" s="185"/>
      <c r="CAD34" s="185"/>
      <c r="CAE34" s="185"/>
      <c r="CAF34" s="185"/>
      <c r="CAG34" s="185"/>
      <c r="CAH34" s="185"/>
      <c r="CAI34" s="185"/>
      <c r="CAJ34" s="185"/>
      <c r="CAK34" s="185"/>
      <c r="CAL34" s="185"/>
      <c r="CAM34" s="185"/>
      <c r="CAN34" s="185"/>
      <c r="CAO34" s="185"/>
      <c r="CAP34" s="185"/>
      <c r="CAQ34" s="185"/>
      <c r="CAR34" s="185"/>
      <c r="CAS34" s="185"/>
      <c r="CAT34" s="185"/>
      <c r="CAU34" s="185"/>
      <c r="CAV34" s="185"/>
      <c r="CAW34" s="185"/>
      <c r="CAX34" s="185"/>
      <c r="CAY34" s="185"/>
      <c r="CAZ34" s="185"/>
      <c r="CBA34" s="185"/>
      <c r="CBB34" s="185"/>
      <c r="CBC34" s="185"/>
      <c r="CBD34" s="185"/>
      <c r="CBE34" s="185"/>
      <c r="CBF34" s="185"/>
      <c r="CBG34" s="185"/>
      <c r="CBH34" s="185"/>
      <c r="CBI34" s="185"/>
      <c r="CBJ34" s="185"/>
      <c r="CBK34" s="185"/>
      <c r="CBL34" s="185"/>
      <c r="CBM34" s="185"/>
      <c r="CBN34" s="185"/>
      <c r="CBO34" s="185"/>
      <c r="CBP34" s="185"/>
      <c r="CBQ34" s="185"/>
      <c r="CBR34" s="185"/>
      <c r="CBS34" s="185"/>
      <c r="CBT34" s="185"/>
      <c r="CBU34" s="185"/>
      <c r="CBV34" s="185"/>
      <c r="CBW34" s="185"/>
      <c r="CBX34" s="185"/>
      <c r="CBY34" s="185"/>
      <c r="CBZ34" s="185"/>
      <c r="CCA34" s="185"/>
      <c r="CCB34" s="185"/>
      <c r="CCC34" s="185"/>
      <c r="CCD34" s="185"/>
      <c r="CCE34" s="185"/>
      <c r="CCF34" s="185"/>
      <c r="CCG34" s="185"/>
      <c r="CCH34" s="185"/>
      <c r="CCI34" s="185"/>
      <c r="CCJ34" s="185"/>
      <c r="CCK34" s="185"/>
      <c r="CCL34" s="185"/>
      <c r="CCM34" s="185"/>
      <c r="CCN34" s="185"/>
      <c r="CCO34" s="185"/>
      <c r="CCP34" s="185"/>
      <c r="CCQ34" s="185"/>
      <c r="CCR34" s="185"/>
      <c r="CCS34" s="185"/>
      <c r="CCT34" s="185"/>
      <c r="CCU34" s="185"/>
      <c r="CCV34" s="185"/>
      <c r="CCW34" s="185"/>
      <c r="CCX34" s="185"/>
      <c r="CCY34" s="185"/>
      <c r="CCZ34" s="185"/>
      <c r="CDA34" s="185"/>
      <c r="CDB34" s="185"/>
      <c r="CDC34" s="185"/>
      <c r="CDD34" s="185"/>
      <c r="CDE34" s="185"/>
      <c r="CDF34" s="185"/>
      <c r="CDG34" s="185"/>
      <c r="CDH34" s="185"/>
      <c r="CDI34" s="185"/>
      <c r="CDJ34" s="185"/>
      <c r="CDK34" s="185"/>
      <c r="CDL34" s="185"/>
      <c r="CDM34" s="185"/>
      <c r="CDN34" s="185"/>
      <c r="CDO34" s="185"/>
      <c r="CDP34" s="185"/>
      <c r="CDQ34" s="185"/>
      <c r="CDR34" s="185"/>
      <c r="CDS34" s="185"/>
      <c r="CDT34" s="185"/>
      <c r="CDU34" s="185"/>
      <c r="CDV34" s="185"/>
      <c r="CDW34" s="185"/>
      <c r="CDX34" s="185"/>
      <c r="CDY34" s="185"/>
      <c r="CDZ34" s="185"/>
      <c r="CEA34" s="185"/>
      <c r="CEB34" s="185"/>
      <c r="CEC34" s="185"/>
      <c r="CED34" s="185"/>
      <c r="CEE34" s="185"/>
      <c r="CEF34" s="185"/>
      <c r="CEG34" s="185"/>
      <c r="CEH34" s="185"/>
      <c r="CEI34" s="185"/>
      <c r="CEJ34" s="185"/>
      <c r="CEK34" s="185"/>
      <c r="CEL34" s="185"/>
      <c r="CEM34" s="185"/>
      <c r="CEN34" s="185"/>
      <c r="CEO34" s="185"/>
      <c r="CEP34" s="185"/>
      <c r="CEQ34" s="185"/>
      <c r="CER34" s="185"/>
      <c r="CES34" s="185"/>
      <c r="CET34" s="185"/>
      <c r="CEU34" s="185"/>
      <c r="CEV34" s="185"/>
      <c r="CEW34" s="185"/>
      <c r="CEX34" s="185"/>
      <c r="CEY34" s="185"/>
      <c r="CEZ34" s="185"/>
      <c r="CFA34" s="185"/>
      <c r="CFB34" s="185"/>
      <c r="CFC34" s="185"/>
      <c r="CFD34" s="185"/>
      <c r="CFE34" s="185"/>
      <c r="CFF34" s="185"/>
      <c r="CFG34" s="185"/>
      <c r="CFH34" s="185"/>
      <c r="CFI34" s="185"/>
      <c r="CFJ34" s="185"/>
      <c r="CFK34" s="185"/>
      <c r="CFL34" s="185"/>
      <c r="CFM34" s="185"/>
      <c r="CFN34" s="185"/>
      <c r="CFO34" s="185"/>
      <c r="CFP34" s="185"/>
      <c r="CFQ34" s="185"/>
      <c r="CFR34" s="185"/>
      <c r="CFS34" s="185"/>
      <c r="CFT34" s="185"/>
      <c r="CFU34" s="185"/>
      <c r="CFV34" s="185"/>
      <c r="CFW34" s="185"/>
      <c r="CFX34" s="185"/>
      <c r="CFY34" s="185"/>
      <c r="CFZ34" s="185"/>
      <c r="CGA34" s="185"/>
      <c r="CGB34" s="185"/>
      <c r="CGC34" s="185"/>
      <c r="CGD34" s="185"/>
      <c r="CGE34" s="185"/>
      <c r="CGF34" s="185"/>
      <c r="CGG34" s="185"/>
      <c r="CGH34" s="185"/>
      <c r="CGI34" s="185"/>
      <c r="CGJ34" s="185"/>
      <c r="CGK34" s="185"/>
      <c r="CGL34" s="185"/>
      <c r="CGM34" s="185"/>
      <c r="CGN34" s="185"/>
      <c r="CGO34" s="185"/>
      <c r="CGP34" s="185"/>
      <c r="CGQ34" s="185"/>
      <c r="CGR34" s="185"/>
      <c r="CGS34" s="185"/>
      <c r="CGT34" s="185"/>
      <c r="CGU34" s="185"/>
      <c r="CGV34" s="185"/>
      <c r="CGW34" s="185"/>
      <c r="CGX34" s="185"/>
      <c r="CGY34" s="185"/>
      <c r="CGZ34" s="185"/>
      <c r="CHA34" s="185"/>
      <c r="CHB34" s="185"/>
      <c r="CHC34" s="185"/>
      <c r="CHD34" s="185"/>
      <c r="CHE34" s="185"/>
      <c r="CHF34" s="185"/>
      <c r="CHG34" s="185"/>
      <c r="CHH34" s="185"/>
      <c r="CHI34" s="185"/>
      <c r="CHJ34" s="185"/>
      <c r="CHK34" s="185"/>
      <c r="CHL34" s="185"/>
      <c r="CHM34" s="185"/>
      <c r="CHN34" s="185"/>
      <c r="CHO34" s="185"/>
      <c r="CHP34" s="185"/>
      <c r="CHQ34" s="185"/>
      <c r="CHR34" s="185"/>
      <c r="CHS34" s="185"/>
      <c r="CHT34" s="185"/>
      <c r="CHU34" s="185"/>
      <c r="CHV34" s="185"/>
      <c r="CHW34" s="185"/>
      <c r="CHX34" s="185"/>
      <c r="CHY34" s="185"/>
      <c r="CHZ34" s="185"/>
      <c r="CIA34" s="185"/>
      <c r="CIB34" s="185"/>
      <c r="CIC34" s="185"/>
      <c r="CID34" s="185"/>
      <c r="CIE34" s="185"/>
      <c r="CIF34" s="185"/>
      <c r="CIG34" s="185"/>
      <c r="CIH34" s="185"/>
      <c r="CII34" s="185"/>
      <c r="CIJ34" s="185"/>
      <c r="CIK34" s="185"/>
      <c r="CIL34" s="185"/>
      <c r="CIM34" s="185"/>
      <c r="CIN34" s="185"/>
      <c r="CIO34" s="185"/>
      <c r="CIP34" s="185"/>
      <c r="CIQ34" s="185"/>
      <c r="CIR34" s="185"/>
      <c r="CIS34" s="185"/>
      <c r="CIT34" s="185"/>
      <c r="CIU34" s="185"/>
      <c r="CIV34" s="185"/>
      <c r="CIW34" s="185"/>
      <c r="CIX34" s="185"/>
      <c r="CIY34" s="185"/>
      <c r="CIZ34" s="185"/>
      <c r="CJA34" s="185"/>
      <c r="CJB34" s="185"/>
      <c r="CJC34" s="185"/>
      <c r="CJD34" s="185"/>
      <c r="CJE34" s="185"/>
      <c r="CJF34" s="185"/>
      <c r="CJG34" s="185"/>
      <c r="CJH34" s="185"/>
      <c r="CJI34" s="185"/>
      <c r="CJJ34" s="185"/>
      <c r="CJK34" s="185"/>
      <c r="CJL34" s="185"/>
      <c r="CJM34" s="185"/>
      <c r="CJN34" s="185"/>
      <c r="CJO34" s="185"/>
      <c r="CJP34" s="185"/>
      <c r="CJQ34" s="185"/>
      <c r="CJR34" s="185"/>
      <c r="CJS34" s="185"/>
      <c r="CJT34" s="185"/>
      <c r="CJU34" s="185"/>
      <c r="CJV34" s="185"/>
      <c r="CJW34" s="185"/>
      <c r="CJX34" s="185"/>
      <c r="CJY34" s="185"/>
      <c r="CJZ34" s="185"/>
      <c r="CKA34" s="185"/>
      <c r="CKB34" s="185"/>
      <c r="CKC34" s="185"/>
      <c r="CKD34" s="185"/>
      <c r="CKE34" s="185"/>
      <c r="CKF34" s="185"/>
      <c r="CKG34" s="185"/>
      <c r="CKH34" s="185"/>
      <c r="CKI34" s="185"/>
      <c r="CKJ34" s="185"/>
      <c r="CKK34" s="185"/>
      <c r="CKL34" s="185"/>
      <c r="CKM34" s="185"/>
      <c r="CKN34" s="185"/>
      <c r="CKO34" s="185"/>
      <c r="CKP34" s="185"/>
      <c r="CKQ34" s="185"/>
      <c r="CKR34" s="185"/>
      <c r="CKS34" s="185"/>
      <c r="CKT34" s="185"/>
      <c r="CKU34" s="185"/>
      <c r="CKV34" s="185"/>
      <c r="CKW34" s="185"/>
      <c r="CKX34" s="185"/>
      <c r="CKY34" s="185"/>
      <c r="CKZ34" s="185"/>
      <c r="CLA34" s="185"/>
      <c r="CLB34" s="185"/>
      <c r="CLC34" s="185"/>
      <c r="CLD34" s="185"/>
      <c r="CLE34" s="185"/>
      <c r="CLF34" s="185"/>
      <c r="CLG34" s="185"/>
      <c r="CLH34" s="185"/>
      <c r="CLI34" s="185"/>
      <c r="CLJ34" s="185"/>
      <c r="CLK34" s="185"/>
      <c r="CLL34" s="185"/>
      <c r="CLM34" s="185"/>
      <c r="CLN34" s="185"/>
      <c r="CLO34" s="185"/>
      <c r="CLP34" s="185"/>
      <c r="CLQ34" s="185"/>
      <c r="CLR34" s="185"/>
      <c r="CLS34" s="185"/>
      <c r="CLT34" s="185"/>
      <c r="CLU34" s="185"/>
      <c r="CLV34" s="185"/>
      <c r="CLW34" s="185"/>
      <c r="CLX34" s="185"/>
      <c r="CLY34" s="185"/>
      <c r="CLZ34" s="185"/>
      <c r="CMA34" s="185"/>
      <c r="CMB34" s="185"/>
      <c r="CMC34" s="185"/>
      <c r="CMD34" s="185"/>
      <c r="CME34" s="185"/>
      <c r="CMF34" s="185"/>
      <c r="CMG34" s="185"/>
      <c r="CMH34" s="185"/>
      <c r="CMI34" s="185"/>
      <c r="CMJ34" s="185"/>
      <c r="CMK34" s="185"/>
      <c r="CML34" s="185"/>
      <c r="CMM34" s="185"/>
      <c r="CMN34" s="185"/>
      <c r="CMO34" s="185"/>
      <c r="CMP34" s="185"/>
      <c r="CMQ34" s="185"/>
      <c r="CMR34" s="185"/>
      <c r="CMS34" s="185"/>
      <c r="CMT34" s="185"/>
      <c r="CMU34" s="185"/>
      <c r="CMV34" s="185"/>
      <c r="CMW34" s="185"/>
      <c r="CMX34" s="185"/>
      <c r="CMY34" s="185"/>
      <c r="CMZ34" s="185"/>
      <c r="CNA34" s="185"/>
      <c r="CNB34" s="185"/>
      <c r="CNC34" s="185"/>
      <c r="CND34" s="185"/>
      <c r="CNE34" s="185"/>
      <c r="CNF34" s="185"/>
      <c r="CNG34" s="185"/>
      <c r="CNH34" s="185"/>
      <c r="CNI34" s="185"/>
      <c r="CNJ34" s="185"/>
      <c r="CNK34" s="185"/>
      <c r="CNL34" s="185"/>
      <c r="CNM34" s="185"/>
      <c r="CNN34" s="185"/>
      <c r="CNO34" s="185"/>
      <c r="CNP34" s="185"/>
      <c r="CNQ34" s="185"/>
      <c r="CNR34" s="185"/>
      <c r="CNS34" s="185"/>
      <c r="CNT34" s="185"/>
      <c r="CNU34" s="185"/>
      <c r="CNV34" s="185"/>
      <c r="CNW34" s="185"/>
      <c r="CNX34" s="185"/>
      <c r="CNY34" s="185"/>
      <c r="CNZ34" s="185"/>
      <c r="COA34" s="185"/>
      <c r="COB34" s="185"/>
      <c r="COC34" s="185"/>
      <c r="COD34" s="185"/>
      <c r="COE34" s="185"/>
      <c r="COF34" s="185"/>
      <c r="COG34" s="185"/>
      <c r="COH34" s="185"/>
      <c r="COI34" s="185"/>
      <c r="COJ34" s="185"/>
      <c r="COK34" s="185"/>
      <c r="COL34" s="185"/>
      <c r="COM34" s="185"/>
      <c r="CON34" s="185"/>
      <c r="COO34" s="185"/>
      <c r="COP34" s="185"/>
      <c r="COQ34" s="185"/>
      <c r="COR34" s="185"/>
      <c r="COS34" s="185"/>
      <c r="COT34" s="185"/>
      <c r="COU34" s="185"/>
      <c r="COV34" s="185"/>
      <c r="COW34" s="185"/>
      <c r="COX34" s="185"/>
      <c r="COY34" s="185"/>
      <c r="COZ34" s="185"/>
      <c r="CPA34" s="185"/>
      <c r="CPB34" s="185"/>
      <c r="CPC34" s="185"/>
      <c r="CPD34" s="185"/>
      <c r="CPE34" s="185"/>
      <c r="CPF34" s="185"/>
      <c r="CPG34" s="185"/>
      <c r="CPH34" s="185"/>
      <c r="CPI34" s="185"/>
      <c r="CPJ34" s="185"/>
      <c r="CPK34" s="185"/>
      <c r="CPL34" s="185"/>
      <c r="CPM34" s="185"/>
      <c r="CPN34" s="185"/>
      <c r="CPO34" s="185"/>
      <c r="CPP34" s="185"/>
      <c r="CPQ34" s="185"/>
      <c r="CPR34" s="185"/>
      <c r="CPS34" s="185"/>
      <c r="CPT34" s="185"/>
      <c r="CPU34" s="185"/>
      <c r="CPV34" s="185"/>
      <c r="CPW34" s="185"/>
      <c r="CPX34" s="185"/>
      <c r="CPY34" s="185"/>
      <c r="CPZ34" s="185"/>
      <c r="CQA34" s="185"/>
      <c r="CQB34" s="185"/>
      <c r="CQC34" s="185"/>
      <c r="CQD34" s="185"/>
      <c r="CQE34" s="185"/>
      <c r="CQF34" s="185"/>
      <c r="CQG34" s="185"/>
      <c r="CQH34" s="185"/>
      <c r="CQI34" s="185"/>
      <c r="CQJ34" s="185"/>
      <c r="CQK34" s="185"/>
      <c r="CQL34" s="185"/>
      <c r="CQM34" s="185"/>
      <c r="CQN34" s="185"/>
      <c r="CQO34" s="185"/>
      <c r="CQP34" s="185"/>
      <c r="CQQ34" s="185"/>
      <c r="CQR34" s="185"/>
      <c r="CQS34" s="185"/>
      <c r="CQT34" s="185"/>
      <c r="CQU34" s="185"/>
      <c r="CQV34" s="185"/>
      <c r="CQW34" s="185"/>
      <c r="CQX34" s="185"/>
      <c r="CQY34" s="185"/>
      <c r="CQZ34" s="185"/>
      <c r="CRA34" s="185"/>
      <c r="CRB34" s="185"/>
      <c r="CRC34" s="185"/>
      <c r="CRD34" s="185"/>
      <c r="CRE34" s="185"/>
      <c r="CRF34" s="185"/>
      <c r="CRG34" s="185"/>
      <c r="CRH34" s="185"/>
      <c r="CRI34" s="185"/>
      <c r="CRJ34" s="185"/>
      <c r="CRK34" s="185"/>
      <c r="CRL34" s="185"/>
      <c r="CRM34" s="185"/>
      <c r="CRN34" s="185"/>
      <c r="CRO34" s="185"/>
      <c r="CRP34" s="185"/>
      <c r="CRQ34" s="185"/>
      <c r="CRR34" s="185"/>
      <c r="CRS34" s="185"/>
      <c r="CRT34" s="185"/>
      <c r="CRU34" s="185"/>
      <c r="CRV34" s="185"/>
      <c r="CRW34" s="185"/>
      <c r="CRX34" s="185"/>
      <c r="CRY34" s="185"/>
      <c r="CRZ34" s="185"/>
      <c r="CSA34" s="185"/>
      <c r="CSB34" s="185"/>
      <c r="CSC34" s="185"/>
      <c r="CSD34" s="185"/>
      <c r="CSE34" s="185"/>
      <c r="CSF34" s="185"/>
      <c r="CSG34" s="185"/>
      <c r="CSH34" s="185"/>
      <c r="CSI34" s="185"/>
      <c r="CSJ34" s="185"/>
      <c r="CSK34" s="185"/>
      <c r="CSL34" s="185"/>
      <c r="CSM34" s="185"/>
      <c r="CSN34" s="185"/>
      <c r="CSO34" s="185"/>
      <c r="CSP34" s="185"/>
      <c r="CSQ34" s="185"/>
      <c r="CSR34" s="185"/>
      <c r="CSS34" s="185"/>
      <c r="CST34" s="185"/>
      <c r="CSU34" s="185"/>
      <c r="CSV34" s="185"/>
      <c r="CSW34" s="185"/>
      <c r="CSX34" s="185"/>
      <c r="CSY34" s="185"/>
      <c r="CSZ34" s="185"/>
      <c r="CTA34" s="185"/>
      <c r="CTB34" s="185"/>
      <c r="CTC34" s="185"/>
      <c r="CTD34" s="185"/>
      <c r="CTE34" s="185"/>
      <c r="CTF34" s="185"/>
      <c r="CTG34" s="185"/>
      <c r="CTH34" s="185"/>
      <c r="CTI34" s="185"/>
      <c r="CTJ34" s="185"/>
      <c r="CTK34" s="185"/>
      <c r="CTL34" s="185"/>
      <c r="CTM34" s="185"/>
      <c r="CTN34" s="185"/>
      <c r="CTO34" s="185"/>
      <c r="CTP34" s="185"/>
      <c r="CTQ34" s="185"/>
      <c r="CTR34" s="185"/>
      <c r="CTS34" s="185"/>
      <c r="CTT34" s="185"/>
      <c r="CTU34" s="185"/>
      <c r="CTV34" s="185"/>
      <c r="CTW34" s="185"/>
      <c r="CTX34" s="185"/>
      <c r="CTY34" s="185"/>
      <c r="CTZ34" s="185"/>
      <c r="CUA34" s="185"/>
      <c r="CUB34" s="185"/>
      <c r="CUC34" s="185"/>
      <c r="CUD34" s="185"/>
      <c r="CUE34" s="185"/>
      <c r="CUF34" s="185"/>
      <c r="CUG34" s="185"/>
      <c r="CUH34" s="185"/>
      <c r="CUI34" s="185"/>
      <c r="CUJ34" s="185"/>
      <c r="CUK34" s="185"/>
      <c r="CUL34" s="185"/>
      <c r="CUM34" s="185"/>
      <c r="CUN34" s="185"/>
      <c r="CUO34" s="185"/>
      <c r="CUP34" s="185"/>
      <c r="CUQ34" s="185"/>
      <c r="CUR34" s="185"/>
      <c r="CUS34" s="185"/>
      <c r="CUT34" s="185"/>
      <c r="CUU34" s="185"/>
      <c r="CUV34" s="185"/>
      <c r="CUW34" s="185"/>
      <c r="CUX34" s="185"/>
      <c r="CUY34" s="185"/>
      <c r="CUZ34" s="185"/>
      <c r="CVA34" s="185"/>
      <c r="CVB34" s="185"/>
      <c r="CVC34" s="185"/>
      <c r="CVD34" s="185"/>
      <c r="CVE34" s="185"/>
      <c r="CVF34" s="185"/>
      <c r="CVG34" s="185"/>
      <c r="CVH34" s="185"/>
      <c r="CVI34" s="185"/>
      <c r="CVJ34" s="185"/>
      <c r="CVK34" s="185"/>
      <c r="CVL34" s="185"/>
      <c r="CVM34" s="185"/>
      <c r="CVN34" s="185"/>
      <c r="CVO34" s="185"/>
      <c r="CVP34" s="185"/>
      <c r="CVQ34" s="185"/>
      <c r="CVR34" s="185"/>
      <c r="CVS34" s="185"/>
      <c r="CVT34" s="185"/>
      <c r="CVU34" s="185"/>
      <c r="CVV34" s="185"/>
      <c r="CVW34" s="185"/>
      <c r="CVX34" s="185"/>
      <c r="CVY34" s="185"/>
      <c r="CVZ34" s="185"/>
      <c r="CWA34" s="185"/>
      <c r="CWB34" s="185"/>
      <c r="CWC34" s="185"/>
      <c r="CWD34" s="185"/>
      <c r="CWE34" s="185"/>
      <c r="CWF34" s="185"/>
      <c r="CWG34" s="185"/>
      <c r="CWH34" s="185"/>
      <c r="CWI34" s="185"/>
      <c r="CWJ34" s="185"/>
      <c r="CWK34" s="185"/>
      <c r="CWL34" s="185"/>
      <c r="CWM34" s="185"/>
      <c r="CWN34" s="185"/>
      <c r="CWO34" s="185"/>
      <c r="CWP34" s="185"/>
      <c r="CWQ34" s="185"/>
      <c r="CWR34" s="185"/>
      <c r="CWS34" s="185"/>
      <c r="CWT34" s="185"/>
      <c r="CWU34" s="185"/>
      <c r="CWV34" s="185"/>
      <c r="CWW34" s="185"/>
      <c r="CWX34" s="185"/>
      <c r="CWY34" s="185"/>
      <c r="CWZ34" s="185"/>
      <c r="CXA34" s="185"/>
      <c r="CXB34" s="185"/>
      <c r="CXC34" s="185"/>
      <c r="CXD34" s="185"/>
      <c r="CXE34" s="185"/>
      <c r="CXF34" s="185"/>
      <c r="CXG34" s="185"/>
      <c r="CXH34" s="185"/>
      <c r="CXI34" s="185"/>
      <c r="CXJ34" s="185"/>
      <c r="CXK34" s="185"/>
      <c r="CXL34" s="185"/>
      <c r="CXM34" s="185"/>
      <c r="CXN34" s="185"/>
      <c r="CXO34" s="185"/>
      <c r="CXP34" s="185"/>
      <c r="CXQ34" s="185"/>
      <c r="CXR34" s="185"/>
      <c r="CXS34" s="185"/>
      <c r="CXT34" s="185"/>
      <c r="CXU34" s="185"/>
      <c r="CXV34" s="185"/>
      <c r="CXW34" s="185"/>
      <c r="CXX34" s="185"/>
      <c r="CXY34" s="185"/>
      <c r="CXZ34" s="185"/>
      <c r="CYA34" s="185"/>
      <c r="CYB34" s="185"/>
      <c r="CYC34" s="185"/>
      <c r="CYD34" s="185"/>
      <c r="CYE34" s="185"/>
      <c r="CYF34" s="185"/>
      <c r="CYG34" s="185"/>
      <c r="CYH34" s="185"/>
      <c r="CYI34" s="185"/>
      <c r="CYJ34" s="185"/>
      <c r="CYK34" s="185"/>
      <c r="CYL34" s="185"/>
      <c r="CYM34" s="185"/>
      <c r="CYN34" s="185"/>
      <c r="CYO34" s="185"/>
      <c r="CYP34" s="185"/>
      <c r="CYQ34" s="185"/>
      <c r="CYR34" s="185"/>
      <c r="CYS34" s="185"/>
      <c r="CYT34" s="185"/>
      <c r="CYU34" s="185"/>
      <c r="CYV34" s="185"/>
      <c r="CYW34" s="185"/>
      <c r="CYX34" s="185"/>
      <c r="CYY34" s="185"/>
      <c r="CYZ34" s="185"/>
      <c r="CZA34" s="185"/>
      <c r="CZB34" s="185"/>
      <c r="CZC34" s="185"/>
      <c r="CZD34" s="185"/>
      <c r="CZE34" s="185"/>
      <c r="CZF34" s="185"/>
      <c r="CZG34" s="185"/>
      <c r="CZH34" s="185"/>
      <c r="CZI34" s="185"/>
      <c r="CZJ34" s="185"/>
      <c r="CZK34" s="185"/>
      <c r="CZL34" s="185"/>
      <c r="CZM34" s="185"/>
      <c r="CZN34" s="185"/>
      <c r="CZO34" s="185"/>
      <c r="CZP34" s="185"/>
      <c r="CZQ34" s="185"/>
      <c r="CZR34" s="185"/>
      <c r="CZS34" s="185"/>
      <c r="CZT34" s="185"/>
      <c r="CZU34" s="185"/>
      <c r="CZV34" s="185"/>
      <c r="CZW34" s="185"/>
      <c r="CZX34" s="185"/>
      <c r="CZY34" s="185"/>
      <c r="CZZ34" s="185"/>
      <c r="DAA34" s="185"/>
      <c r="DAB34" s="185"/>
      <c r="DAC34" s="185"/>
      <c r="DAD34" s="185"/>
      <c r="DAE34" s="185"/>
      <c r="DAF34" s="185"/>
      <c r="DAG34" s="185"/>
      <c r="DAH34" s="185"/>
      <c r="DAI34" s="185"/>
      <c r="DAJ34" s="185"/>
      <c r="DAK34" s="185"/>
      <c r="DAL34" s="185"/>
      <c r="DAM34" s="185"/>
      <c r="DAN34" s="185"/>
      <c r="DAO34" s="185"/>
      <c r="DAP34" s="185"/>
      <c r="DAQ34" s="185"/>
      <c r="DAR34" s="185"/>
      <c r="DAS34" s="185"/>
      <c r="DAT34" s="185"/>
      <c r="DAU34" s="185"/>
      <c r="DAV34" s="185"/>
      <c r="DAW34" s="185"/>
      <c r="DAX34" s="185"/>
      <c r="DAY34" s="185"/>
      <c r="DAZ34" s="185"/>
      <c r="DBA34" s="185"/>
      <c r="DBB34" s="185"/>
      <c r="DBC34" s="185"/>
      <c r="DBD34" s="185"/>
      <c r="DBE34" s="185"/>
      <c r="DBF34" s="185"/>
      <c r="DBG34" s="185"/>
      <c r="DBH34" s="185"/>
      <c r="DBI34" s="185"/>
      <c r="DBJ34" s="185"/>
      <c r="DBK34" s="185"/>
      <c r="DBL34" s="185"/>
      <c r="DBM34" s="185"/>
      <c r="DBN34" s="185"/>
      <c r="DBO34" s="185"/>
      <c r="DBP34" s="185"/>
      <c r="DBQ34" s="185"/>
      <c r="DBR34" s="185"/>
      <c r="DBS34" s="185"/>
      <c r="DBT34" s="185"/>
      <c r="DBU34" s="185"/>
      <c r="DBV34" s="185"/>
      <c r="DBW34" s="185"/>
      <c r="DBX34" s="185"/>
      <c r="DBY34" s="185"/>
      <c r="DBZ34" s="185"/>
      <c r="DCA34" s="185"/>
      <c r="DCB34" s="185"/>
      <c r="DCC34" s="185"/>
      <c r="DCD34" s="185"/>
      <c r="DCE34" s="185"/>
      <c r="DCF34" s="185"/>
      <c r="DCG34" s="185"/>
      <c r="DCH34" s="185"/>
      <c r="DCI34" s="185"/>
      <c r="DCJ34" s="185"/>
      <c r="DCK34" s="185"/>
      <c r="DCL34" s="185"/>
      <c r="DCM34" s="185"/>
      <c r="DCN34" s="185"/>
      <c r="DCO34" s="185"/>
      <c r="DCP34" s="185"/>
      <c r="DCQ34" s="185"/>
      <c r="DCR34" s="185"/>
      <c r="DCS34" s="185"/>
      <c r="DCT34" s="185"/>
      <c r="DCU34" s="185"/>
      <c r="DCV34" s="185"/>
      <c r="DCW34" s="185"/>
      <c r="DCX34" s="185"/>
      <c r="DCY34" s="185"/>
      <c r="DCZ34" s="185"/>
      <c r="DDA34" s="185"/>
      <c r="DDB34" s="185"/>
      <c r="DDC34" s="185"/>
      <c r="DDD34" s="185"/>
      <c r="DDE34" s="185"/>
      <c r="DDF34" s="185"/>
      <c r="DDG34" s="185"/>
      <c r="DDH34" s="185"/>
      <c r="DDI34" s="185"/>
      <c r="DDJ34" s="185"/>
      <c r="DDK34" s="185"/>
      <c r="DDL34" s="185"/>
      <c r="DDM34" s="185"/>
      <c r="DDN34" s="185"/>
      <c r="DDO34" s="185"/>
      <c r="DDP34" s="185"/>
      <c r="DDQ34" s="185"/>
      <c r="DDR34" s="185"/>
      <c r="DDS34" s="185"/>
      <c r="DDT34" s="185"/>
      <c r="DDU34" s="185"/>
      <c r="DDV34" s="185"/>
      <c r="DDW34" s="185"/>
      <c r="DDX34" s="185"/>
      <c r="DDY34" s="185"/>
      <c r="DDZ34" s="185"/>
      <c r="DEA34" s="185"/>
      <c r="DEB34" s="185"/>
      <c r="DEC34" s="185"/>
      <c r="DED34" s="185"/>
      <c r="DEE34" s="185"/>
      <c r="DEF34" s="185"/>
      <c r="DEG34" s="185"/>
      <c r="DEH34" s="185"/>
      <c r="DEI34" s="185"/>
      <c r="DEJ34" s="185"/>
      <c r="DEK34" s="185"/>
      <c r="DEL34" s="185"/>
      <c r="DEM34" s="185"/>
      <c r="DEN34" s="185"/>
      <c r="DEO34" s="185"/>
      <c r="DEP34" s="185"/>
      <c r="DEQ34" s="185"/>
      <c r="DER34" s="185"/>
      <c r="DES34" s="185"/>
      <c r="DET34" s="185"/>
      <c r="DEU34" s="185"/>
      <c r="DEV34" s="185"/>
      <c r="DEW34" s="185"/>
      <c r="DEX34" s="185"/>
      <c r="DEY34" s="185"/>
      <c r="DEZ34" s="185"/>
      <c r="DFA34" s="185"/>
      <c r="DFB34" s="185"/>
      <c r="DFC34" s="185"/>
      <c r="DFD34" s="185"/>
      <c r="DFE34" s="185"/>
      <c r="DFF34" s="185"/>
      <c r="DFG34" s="185"/>
      <c r="DFH34" s="185"/>
      <c r="DFI34" s="185"/>
      <c r="DFJ34" s="185"/>
      <c r="DFK34" s="185"/>
      <c r="DFL34" s="185"/>
      <c r="DFM34" s="185"/>
      <c r="DFN34" s="185"/>
      <c r="DFO34" s="185"/>
      <c r="DFP34" s="185"/>
      <c r="DFQ34" s="185"/>
      <c r="DFR34" s="185"/>
      <c r="DFS34" s="185"/>
      <c r="DFT34" s="185"/>
      <c r="DFU34" s="185"/>
      <c r="DFV34" s="185"/>
      <c r="DFW34" s="185"/>
      <c r="DFX34" s="185"/>
      <c r="DFY34" s="185"/>
      <c r="DFZ34" s="185"/>
      <c r="DGA34" s="185"/>
      <c r="DGB34" s="185"/>
      <c r="DGC34" s="185"/>
      <c r="DGD34" s="185"/>
      <c r="DGE34" s="185"/>
      <c r="DGF34" s="185"/>
      <c r="DGG34" s="185"/>
      <c r="DGH34" s="185"/>
      <c r="DGI34" s="185"/>
      <c r="DGJ34" s="185"/>
      <c r="DGK34" s="185"/>
      <c r="DGL34" s="185"/>
      <c r="DGM34" s="185"/>
      <c r="DGN34" s="185"/>
      <c r="DGO34" s="185"/>
      <c r="DGP34" s="185"/>
      <c r="DGQ34" s="185"/>
      <c r="DGR34" s="185"/>
      <c r="DGS34" s="185"/>
      <c r="DGT34" s="185"/>
      <c r="DGU34" s="185"/>
      <c r="DGV34" s="185"/>
      <c r="DGW34" s="185"/>
      <c r="DGX34" s="185"/>
      <c r="DGY34" s="185"/>
      <c r="DGZ34" s="185"/>
      <c r="DHA34" s="185"/>
      <c r="DHB34" s="185"/>
      <c r="DHC34" s="185"/>
      <c r="DHD34" s="185"/>
      <c r="DHE34" s="185"/>
      <c r="DHF34" s="185"/>
      <c r="DHG34" s="185"/>
      <c r="DHH34" s="185"/>
      <c r="DHI34" s="185"/>
      <c r="DHJ34" s="185"/>
      <c r="DHK34" s="185"/>
      <c r="DHL34" s="185"/>
      <c r="DHM34" s="185"/>
      <c r="DHN34" s="185"/>
      <c r="DHO34" s="185"/>
      <c r="DHP34" s="185"/>
      <c r="DHQ34" s="185"/>
      <c r="DHR34" s="185"/>
      <c r="DHS34" s="185"/>
      <c r="DHT34" s="185"/>
      <c r="DHU34" s="185"/>
      <c r="DHV34" s="185"/>
      <c r="DHW34" s="185"/>
      <c r="DHX34" s="185"/>
      <c r="DHY34" s="185"/>
      <c r="DHZ34" s="185"/>
      <c r="DIA34" s="185"/>
      <c r="DIB34" s="185"/>
      <c r="DIC34" s="185"/>
      <c r="DID34" s="185"/>
      <c r="DIE34" s="185"/>
      <c r="DIF34" s="185"/>
      <c r="DIG34" s="185"/>
      <c r="DIH34" s="185"/>
      <c r="DII34" s="185"/>
      <c r="DIJ34" s="185"/>
      <c r="DIK34" s="185"/>
      <c r="DIL34" s="185"/>
      <c r="DIM34" s="185"/>
      <c r="DIN34" s="185"/>
      <c r="DIO34" s="185"/>
      <c r="DIP34" s="185"/>
      <c r="DIQ34" s="185"/>
      <c r="DIR34" s="185"/>
      <c r="DIS34" s="185"/>
      <c r="DIT34" s="185"/>
      <c r="DIU34" s="185"/>
      <c r="DIV34" s="185"/>
      <c r="DIW34" s="185"/>
      <c r="DIX34" s="185"/>
      <c r="DIY34" s="185"/>
      <c r="DIZ34" s="185"/>
      <c r="DJA34" s="185"/>
      <c r="DJB34" s="185"/>
      <c r="DJC34" s="185"/>
      <c r="DJD34" s="185"/>
      <c r="DJE34" s="185"/>
      <c r="DJF34" s="185"/>
      <c r="DJG34" s="185"/>
      <c r="DJH34" s="185"/>
      <c r="DJI34" s="185"/>
      <c r="DJJ34" s="185"/>
      <c r="DJK34" s="185"/>
      <c r="DJL34" s="185"/>
      <c r="DJM34" s="185"/>
      <c r="DJN34" s="185"/>
      <c r="DJO34" s="185"/>
      <c r="DJP34" s="185"/>
      <c r="DJQ34" s="185"/>
      <c r="DJR34" s="185"/>
      <c r="DJS34" s="185"/>
      <c r="DJT34" s="185"/>
      <c r="DJU34" s="185"/>
      <c r="DJV34" s="185"/>
      <c r="DJW34" s="185"/>
      <c r="DJX34" s="185"/>
      <c r="DJY34" s="185"/>
      <c r="DJZ34" s="185"/>
      <c r="DKA34" s="185"/>
      <c r="DKB34" s="185"/>
      <c r="DKC34" s="185"/>
      <c r="DKD34" s="185"/>
      <c r="DKE34" s="185"/>
      <c r="DKF34" s="185"/>
      <c r="DKG34" s="185"/>
      <c r="DKH34" s="185"/>
      <c r="DKI34" s="185"/>
      <c r="DKJ34" s="185"/>
      <c r="DKK34" s="185"/>
      <c r="DKL34" s="185"/>
      <c r="DKM34" s="185"/>
      <c r="DKN34" s="185"/>
      <c r="DKO34" s="185"/>
      <c r="DKP34" s="185"/>
      <c r="DKQ34" s="185"/>
      <c r="DKR34" s="185"/>
      <c r="DKS34" s="185"/>
      <c r="DKT34" s="185"/>
      <c r="DKU34" s="185"/>
      <c r="DKV34" s="185"/>
      <c r="DKW34" s="185"/>
      <c r="DKX34" s="185"/>
      <c r="DKY34" s="185"/>
      <c r="DKZ34" s="185"/>
      <c r="DLA34" s="185"/>
      <c r="DLB34" s="185"/>
      <c r="DLC34" s="185"/>
      <c r="DLD34" s="185"/>
      <c r="DLE34" s="185"/>
      <c r="DLF34" s="185"/>
      <c r="DLG34" s="185"/>
      <c r="DLH34" s="185"/>
      <c r="DLI34" s="185"/>
      <c r="DLJ34" s="185"/>
      <c r="DLK34" s="185"/>
      <c r="DLL34" s="185"/>
      <c r="DLM34" s="185"/>
      <c r="DLN34" s="185"/>
      <c r="DLO34" s="185"/>
      <c r="DLP34" s="185"/>
      <c r="DLQ34" s="185"/>
      <c r="DLR34" s="185"/>
      <c r="DLS34" s="185"/>
      <c r="DLT34" s="185"/>
      <c r="DLU34" s="185"/>
      <c r="DLV34" s="185"/>
      <c r="DLW34" s="185"/>
      <c r="DLX34" s="185"/>
      <c r="DLY34" s="185"/>
      <c r="DLZ34" s="185"/>
      <c r="DMA34" s="185"/>
      <c r="DMB34" s="185"/>
      <c r="DMC34" s="185"/>
      <c r="DMD34" s="185"/>
      <c r="DME34" s="185"/>
      <c r="DMF34" s="185"/>
      <c r="DMG34" s="185"/>
      <c r="DMH34" s="185"/>
      <c r="DMI34" s="185"/>
      <c r="DMJ34" s="185"/>
      <c r="DMK34" s="185"/>
      <c r="DML34" s="185"/>
      <c r="DMM34" s="185"/>
      <c r="DMN34" s="185"/>
      <c r="DMO34" s="185"/>
      <c r="DMP34" s="185"/>
      <c r="DMQ34" s="185"/>
      <c r="DMR34" s="185"/>
      <c r="DMS34" s="185"/>
      <c r="DMT34" s="185"/>
      <c r="DMU34" s="185"/>
      <c r="DMV34" s="185"/>
      <c r="DMW34" s="185"/>
      <c r="DMX34" s="185"/>
      <c r="DMY34" s="185"/>
      <c r="DMZ34" s="185"/>
      <c r="DNA34" s="185"/>
      <c r="DNB34" s="185"/>
      <c r="DNC34" s="185"/>
      <c r="DND34" s="185"/>
      <c r="DNE34" s="185"/>
      <c r="DNF34" s="185"/>
      <c r="DNG34" s="185"/>
      <c r="DNH34" s="185"/>
      <c r="DNI34" s="185"/>
      <c r="DNJ34" s="185"/>
      <c r="DNK34" s="185"/>
      <c r="DNL34" s="185"/>
      <c r="DNM34" s="185"/>
      <c r="DNN34" s="185"/>
      <c r="DNO34" s="185"/>
      <c r="DNP34" s="185"/>
      <c r="DNQ34" s="185"/>
      <c r="DNR34" s="185"/>
      <c r="DNS34" s="185"/>
      <c r="DNT34" s="185"/>
      <c r="DNU34" s="185"/>
      <c r="DNV34" s="185"/>
      <c r="DNW34" s="185"/>
      <c r="DNX34" s="185"/>
      <c r="DNY34" s="185"/>
      <c r="DNZ34" s="185"/>
      <c r="DOA34" s="185"/>
      <c r="DOB34" s="185"/>
      <c r="DOC34" s="185"/>
      <c r="DOD34" s="185"/>
      <c r="DOE34" s="185"/>
      <c r="DOF34" s="185"/>
      <c r="DOG34" s="185"/>
      <c r="DOH34" s="185"/>
      <c r="DOI34" s="185"/>
      <c r="DOJ34" s="185"/>
      <c r="DOK34" s="185"/>
      <c r="DOL34" s="185"/>
      <c r="DOM34" s="185"/>
      <c r="DON34" s="185"/>
      <c r="DOO34" s="185"/>
      <c r="DOP34" s="185"/>
      <c r="DOQ34" s="185"/>
      <c r="DOR34" s="185"/>
      <c r="DOS34" s="185"/>
      <c r="DOT34" s="185"/>
      <c r="DOU34" s="185"/>
      <c r="DOV34" s="185"/>
      <c r="DOW34" s="185"/>
      <c r="DOX34" s="185"/>
      <c r="DOY34" s="185"/>
      <c r="DOZ34" s="185"/>
      <c r="DPA34" s="185"/>
      <c r="DPB34" s="185"/>
      <c r="DPC34" s="185"/>
      <c r="DPD34" s="185"/>
      <c r="DPE34" s="185"/>
      <c r="DPF34" s="185"/>
      <c r="DPG34" s="185"/>
      <c r="DPH34" s="185"/>
      <c r="DPI34" s="185"/>
      <c r="DPJ34" s="185"/>
      <c r="DPK34" s="185"/>
      <c r="DPL34" s="185"/>
      <c r="DPM34" s="185"/>
      <c r="DPN34" s="185"/>
      <c r="DPO34" s="185"/>
      <c r="DPP34" s="185"/>
      <c r="DPQ34" s="185"/>
      <c r="DPR34" s="185"/>
      <c r="DPS34" s="185"/>
      <c r="DPT34" s="185"/>
      <c r="DPU34" s="185"/>
      <c r="DPV34" s="185"/>
      <c r="DPW34" s="185"/>
      <c r="DPX34" s="185"/>
      <c r="DPY34" s="185"/>
      <c r="DPZ34" s="185"/>
      <c r="DQA34" s="185"/>
      <c r="DQB34" s="185"/>
      <c r="DQC34" s="185"/>
      <c r="DQD34" s="185"/>
      <c r="DQE34" s="185"/>
      <c r="DQF34" s="185"/>
      <c r="DQG34" s="185"/>
      <c r="DQH34" s="185"/>
      <c r="DQI34" s="185"/>
      <c r="DQJ34" s="185"/>
      <c r="DQK34" s="185"/>
      <c r="DQL34" s="185"/>
      <c r="DQM34" s="185"/>
      <c r="DQN34" s="185"/>
      <c r="DQO34" s="185"/>
      <c r="DQP34" s="185"/>
      <c r="DQQ34" s="185"/>
      <c r="DQR34" s="185"/>
      <c r="DQS34" s="185"/>
      <c r="DQT34" s="185"/>
      <c r="DQU34" s="185"/>
      <c r="DQV34" s="185"/>
      <c r="DQW34" s="185"/>
      <c r="DQX34" s="185"/>
      <c r="DQY34" s="185"/>
      <c r="DQZ34" s="185"/>
      <c r="DRA34" s="185"/>
      <c r="DRB34" s="185"/>
      <c r="DRC34" s="185"/>
      <c r="DRD34" s="185"/>
      <c r="DRE34" s="185"/>
      <c r="DRF34" s="185"/>
      <c r="DRG34" s="185"/>
      <c r="DRH34" s="185"/>
      <c r="DRI34" s="185"/>
      <c r="DRJ34" s="185"/>
      <c r="DRK34" s="185"/>
      <c r="DRL34" s="185"/>
      <c r="DRM34" s="185"/>
      <c r="DRN34" s="185"/>
      <c r="DRO34" s="185"/>
      <c r="DRP34" s="185"/>
      <c r="DRQ34" s="185"/>
      <c r="DRR34" s="185"/>
      <c r="DRS34" s="185"/>
      <c r="DRT34" s="185"/>
      <c r="DRU34" s="185"/>
      <c r="DRV34" s="185"/>
      <c r="DRW34" s="185"/>
      <c r="DRX34" s="185"/>
      <c r="DRY34" s="185"/>
      <c r="DRZ34" s="185"/>
      <c r="DSA34" s="185"/>
      <c r="DSB34" s="185"/>
      <c r="DSC34" s="185"/>
      <c r="DSD34" s="185"/>
      <c r="DSE34" s="185"/>
      <c r="DSF34" s="185"/>
      <c r="DSG34" s="185"/>
      <c r="DSH34" s="185"/>
      <c r="DSI34" s="185"/>
      <c r="DSJ34" s="185"/>
      <c r="DSK34" s="185"/>
      <c r="DSL34" s="185"/>
      <c r="DSM34" s="185"/>
      <c r="DSN34" s="185"/>
      <c r="DSO34" s="185"/>
      <c r="DSP34" s="185"/>
      <c r="DSQ34" s="185"/>
      <c r="DSR34" s="185"/>
      <c r="DSS34" s="185"/>
      <c r="DST34" s="185"/>
      <c r="DSU34" s="185"/>
      <c r="DSV34" s="185"/>
      <c r="DSW34" s="185"/>
      <c r="DSX34" s="185"/>
      <c r="DSY34" s="185"/>
      <c r="DSZ34" s="185"/>
      <c r="DTA34" s="185"/>
      <c r="DTB34" s="185"/>
      <c r="DTC34" s="185"/>
      <c r="DTD34" s="185"/>
      <c r="DTE34" s="185"/>
      <c r="DTF34" s="185"/>
      <c r="DTG34" s="185"/>
      <c r="DTH34" s="185"/>
      <c r="DTI34" s="185"/>
      <c r="DTJ34" s="185"/>
      <c r="DTK34" s="185"/>
      <c r="DTL34" s="185"/>
      <c r="DTM34" s="185"/>
      <c r="DTN34" s="185"/>
      <c r="DTO34" s="185"/>
      <c r="DTP34" s="185"/>
      <c r="DTQ34" s="185"/>
      <c r="DTR34" s="185"/>
      <c r="DTS34" s="185"/>
      <c r="DTT34" s="185"/>
      <c r="DTU34" s="185"/>
      <c r="DTV34" s="185"/>
      <c r="DTW34" s="185"/>
      <c r="DTX34" s="185"/>
      <c r="DTY34" s="185"/>
      <c r="DTZ34" s="185"/>
      <c r="DUA34" s="185"/>
      <c r="DUB34" s="185"/>
      <c r="DUC34" s="185"/>
      <c r="DUD34" s="185"/>
      <c r="DUE34" s="185"/>
      <c r="DUF34" s="185"/>
      <c r="DUG34" s="185"/>
      <c r="DUH34" s="185"/>
      <c r="DUI34" s="185"/>
      <c r="DUJ34" s="185"/>
      <c r="DUK34" s="185"/>
      <c r="DUL34" s="185"/>
      <c r="DUM34" s="185"/>
      <c r="DUN34" s="185"/>
      <c r="DUO34" s="185"/>
      <c r="DUP34" s="185"/>
      <c r="DUQ34" s="185"/>
      <c r="DUR34" s="185"/>
      <c r="DUS34" s="185"/>
      <c r="DUT34" s="185"/>
      <c r="DUU34" s="185"/>
      <c r="DUV34" s="185"/>
      <c r="DUW34" s="185"/>
      <c r="DUX34" s="185"/>
      <c r="DUY34" s="185"/>
      <c r="DUZ34" s="185"/>
      <c r="DVA34" s="185"/>
      <c r="DVB34" s="185"/>
      <c r="DVC34" s="185"/>
      <c r="DVD34" s="185"/>
      <c r="DVE34" s="185"/>
      <c r="DVF34" s="185"/>
      <c r="DVG34" s="185"/>
      <c r="DVH34" s="185"/>
      <c r="DVI34" s="185"/>
      <c r="DVJ34" s="185"/>
      <c r="DVK34" s="185"/>
      <c r="DVL34" s="185"/>
      <c r="DVM34" s="185"/>
      <c r="DVN34" s="185"/>
      <c r="DVO34" s="185"/>
      <c r="DVP34" s="185"/>
      <c r="DVQ34" s="185"/>
      <c r="DVR34" s="185"/>
      <c r="DVS34" s="185"/>
      <c r="DVT34" s="185"/>
      <c r="DVU34" s="185"/>
      <c r="DVV34" s="185"/>
      <c r="DVW34" s="185"/>
      <c r="DVX34" s="185"/>
      <c r="DVY34" s="185"/>
      <c r="DVZ34" s="185"/>
      <c r="DWA34" s="185"/>
      <c r="DWB34" s="185"/>
      <c r="DWC34" s="185"/>
      <c r="DWD34" s="185"/>
      <c r="DWE34" s="185"/>
      <c r="DWF34" s="185"/>
      <c r="DWG34" s="185"/>
      <c r="DWH34" s="185"/>
      <c r="DWI34" s="185"/>
      <c r="DWJ34" s="185"/>
      <c r="DWK34" s="185"/>
      <c r="DWL34" s="185"/>
      <c r="DWM34" s="185"/>
      <c r="DWN34" s="185"/>
      <c r="DWO34" s="185"/>
      <c r="DWP34" s="185"/>
      <c r="DWQ34" s="185"/>
      <c r="DWR34" s="185"/>
      <c r="DWS34" s="185"/>
      <c r="DWT34" s="185"/>
      <c r="DWU34" s="185"/>
      <c r="DWV34" s="185"/>
      <c r="DWW34" s="185"/>
      <c r="DWX34" s="185"/>
      <c r="DWY34" s="185"/>
      <c r="DWZ34" s="185"/>
      <c r="DXA34" s="185"/>
      <c r="DXB34" s="185"/>
      <c r="DXC34" s="185"/>
      <c r="DXD34" s="185"/>
      <c r="DXE34" s="185"/>
      <c r="DXF34" s="185"/>
      <c r="DXG34" s="185"/>
      <c r="DXH34" s="185"/>
      <c r="DXI34" s="185"/>
      <c r="DXJ34" s="185"/>
      <c r="DXK34" s="185"/>
      <c r="DXL34" s="185"/>
      <c r="DXM34" s="185"/>
      <c r="DXN34" s="185"/>
      <c r="DXO34" s="185"/>
      <c r="DXP34" s="185"/>
      <c r="DXQ34" s="185"/>
      <c r="DXR34" s="185"/>
      <c r="DXS34" s="185"/>
      <c r="DXT34" s="185"/>
      <c r="DXU34" s="185"/>
      <c r="DXV34" s="185"/>
      <c r="DXW34" s="185"/>
      <c r="DXX34" s="185"/>
      <c r="DXY34" s="185"/>
      <c r="DXZ34" s="185"/>
      <c r="DYA34" s="185"/>
      <c r="DYB34" s="185"/>
      <c r="DYC34" s="185"/>
      <c r="DYD34" s="185"/>
      <c r="DYE34" s="185"/>
      <c r="DYF34" s="185"/>
      <c r="DYG34" s="185"/>
      <c r="DYH34" s="185"/>
      <c r="DYI34" s="185"/>
      <c r="DYJ34" s="185"/>
      <c r="DYK34" s="185"/>
      <c r="DYL34" s="185"/>
      <c r="DYM34" s="185"/>
      <c r="DYN34" s="185"/>
      <c r="DYO34" s="185"/>
      <c r="DYP34" s="185"/>
      <c r="DYQ34" s="185"/>
      <c r="DYR34" s="185"/>
      <c r="DYS34" s="185"/>
      <c r="DYT34" s="185"/>
      <c r="DYU34" s="185"/>
      <c r="DYV34" s="185"/>
      <c r="DYW34" s="185"/>
      <c r="DYX34" s="185"/>
      <c r="DYY34" s="185"/>
      <c r="DYZ34" s="185"/>
      <c r="DZA34" s="185"/>
      <c r="DZB34" s="185"/>
      <c r="DZC34" s="185"/>
      <c r="DZD34" s="185"/>
      <c r="DZE34" s="185"/>
      <c r="DZF34" s="185"/>
      <c r="DZG34" s="185"/>
      <c r="DZH34" s="185"/>
      <c r="DZI34" s="185"/>
      <c r="DZJ34" s="185"/>
      <c r="DZK34" s="185"/>
      <c r="DZL34" s="185"/>
      <c r="DZM34" s="185"/>
      <c r="DZN34" s="185"/>
      <c r="DZO34" s="185"/>
      <c r="DZP34" s="185"/>
      <c r="DZQ34" s="185"/>
      <c r="DZR34" s="185"/>
      <c r="DZS34" s="185"/>
      <c r="DZT34" s="185"/>
      <c r="DZU34" s="185"/>
      <c r="DZV34" s="185"/>
      <c r="DZW34" s="185"/>
      <c r="DZX34" s="185"/>
      <c r="DZY34" s="185"/>
      <c r="DZZ34" s="185"/>
      <c r="EAA34" s="185"/>
      <c r="EAB34" s="185"/>
      <c r="EAC34" s="185"/>
      <c r="EAD34" s="185"/>
      <c r="EAE34" s="185"/>
      <c r="EAF34" s="185"/>
      <c r="EAG34" s="185"/>
      <c r="EAH34" s="185"/>
      <c r="EAI34" s="185"/>
      <c r="EAJ34" s="185"/>
      <c r="EAK34" s="185"/>
      <c r="EAL34" s="185"/>
      <c r="EAM34" s="185"/>
      <c r="EAN34" s="185"/>
      <c r="EAO34" s="185"/>
      <c r="EAP34" s="185"/>
      <c r="EAQ34" s="185"/>
      <c r="EAR34" s="185"/>
      <c r="EAS34" s="185"/>
      <c r="EAT34" s="185"/>
      <c r="EAU34" s="185"/>
      <c r="EAV34" s="185"/>
      <c r="EAW34" s="185"/>
      <c r="EAX34" s="185"/>
      <c r="EAY34" s="185"/>
      <c r="EAZ34" s="185"/>
      <c r="EBA34" s="185"/>
      <c r="EBB34" s="185"/>
      <c r="EBC34" s="185"/>
      <c r="EBD34" s="185"/>
      <c r="EBE34" s="185"/>
      <c r="EBF34" s="185"/>
      <c r="EBG34" s="185"/>
      <c r="EBH34" s="185"/>
      <c r="EBI34" s="185"/>
      <c r="EBJ34" s="185"/>
      <c r="EBK34" s="185"/>
      <c r="EBL34" s="185"/>
      <c r="EBM34" s="185"/>
      <c r="EBN34" s="185"/>
      <c r="EBO34" s="185"/>
      <c r="EBP34" s="185"/>
      <c r="EBQ34" s="185"/>
      <c r="EBR34" s="185"/>
      <c r="EBS34" s="185"/>
      <c r="EBT34" s="185"/>
      <c r="EBU34" s="185"/>
      <c r="EBV34" s="185"/>
      <c r="EBW34" s="185"/>
      <c r="EBX34" s="185"/>
      <c r="EBY34" s="185"/>
      <c r="EBZ34" s="185"/>
      <c r="ECA34" s="185"/>
      <c r="ECB34" s="185"/>
      <c r="ECC34" s="185"/>
      <c r="ECD34" s="185"/>
      <c r="ECE34" s="185"/>
      <c r="ECF34" s="185"/>
      <c r="ECG34" s="185"/>
      <c r="ECH34" s="185"/>
      <c r="ECI34" s="185"/>
      <c r="ECJ34" s="185"/>
      <c r="ECK34" s="185"/>
      <c r="ECL34" s="185"/>
      <c r="ECM34" s="185"/>
      <c r="ECN34" s="185"/>
      <c r="ECO34" s="185"/>
      <c r="ECP34" s="185"/>
      <c r="ECQ34" s="185"/>
      <c r="ECR34" s="185"/>
      <c r="ECS34" s="185"/>
      <c r="ECT34" s="185"/>
      <c r="ECU34" s="185"/>
      <c r="ECV34" s="185"/>
      <c r="ECW34" s="185"/>
      <c r="ECX34" s="185"/>
      <c r="ECY34" s="185"/>
      <c r="ECZ34" s="185"/>
      <c r="EDA34" s="185"/>
      <c r="EDB34" s="185"/>
      <c r="EDC34" s="185"/>
      <c r="EDD34" s="185"/>
      <c r="EDE34" s="185"/>
      <c r="EDF34" s="185"/>
      <c r="EDG34" s="185"/>
      <c r="EDH34" s="185"/>
      <c r="EDI34" s="185"/>
      <c r="EDJ34" s="185"/>
      <c r="EDK34" s="185"/>
      <c r="EDL34" s="185"/>
      <c r="EDM34" s="185"/>
      <c r="EDN34" s="185"/>
      <c r="EDO34" s="185"/>
      <c r="EDP34" s="185"/>
      <c r="EDQ34" s="185"/>
      <c r="EDR34" s="185"/>
      <c r="EDS34" s="185"/>
      <c r="EDT34" s="185"/>
      <c r="EDU34" s="185"/>
      <c r="EDV34" s="185"/>
      <c r="EDW34" s="185"/>
      <c r="EDX34" s="185"/>
      <c r="EDY34" s="185"/>
      <c r="EDZ34" s="185"/>
      <c r="EEA34" s="185"/>
      <c r="EEB34" s="185"/>
      <c r="EEC34" s="185"/>
      <c r="EED34" s="185"/>
      <c r="EEE34" s="185"/>
      <c r="EEF34" s="185"/>
      <c r="EEG34" s="185"/>
      <c r="EEH34" s="185"/>
      <c r="EEI34" s="185"/>
      <c r="EEJ34" s="185"/>
      <c r="EEK34" s="185"/>
      <c r="EEL34" s="185"/>
      <c r="EEM34" s="185"/>
      <c r="EEN34" s="185"/>
      <c r="EEO34" s="185"/>
      <c r="EEP34" s="185"/>
      <c r="EEQ34" s="185"/>
      <c r="EER34" s="185"/>
      <c r="EES34" s="185"/>
      <c r="EET34" s="185"/>
      <c r="EEU34" s="185"/>
      <c r="EEV34" s="185"/>
      <c r="EEW34" s="185"/>
      <c r="EEX34" s="185"/>
      <c r="EEY34" s="185"/>
      <c r="EEZ34" s="185"/>
      <c r="EFA34" s="185"/>
      <c r="EFB34" s="185"/>
      <c r="EFC34" s="185"/>
      <c r="EFD34" s="185"/>
      <c r="EFE34" s="185"/>
      <c r="EFF34" s="185"/>
      <c r="EFG34" s="185"/>
      <c r="EFH34" s="185"/>
      <c r="EFI34" s="185"/>
      <c r="EFJ34" s="185"/>
      <c r="EFK34" s="185"/>
      <c r="EFL34" s="185"/>
      <c r="EFM34" s="185"/>
      <c r="EFN34" s="185"/>
      <c r="EFO34" s="185"/>
      <c r="EFP34" s="185"/>
      <c r="EFQ34" s="185"/>
      <c r="EFR34" s="185"/>
      <c r="EFS34" s="185"/>
      <c r="EFT34" s="185"/>
      <c r="EFU34" s="185"/>
      <c r="EFV34" s="185"/>
      <c r="EFW34" s="185"/>
      <c r="EFX34" s="185"/>
      <c r="EFY34" s="185"/>
      <c r="EFZ34" s="185"/>
      <c r="EGA34" s="185"/>
      <c r="EGB34" s="185"/>
      <c r="EGC34" s="185"/>
      <c r="EGD34" s="185"/>
      <c r="EGE34" s="185"/>
      <c r="EGF34" s="185"/>
      <c r="EGG34" s="185"/>
      <c r="EGH34" s="185"/>
      <c r="EGI34" s="185"/>
      <c r="EGJ34" s="185"/>
      <c r="EGK34" s="185"/>
      <c r="EGL34" s="185"/>
      <c r="EGM34" s="185"/>
      <c r="EGN34" s="185"/>
      <c r="EGO34" s="185"/>
      <c r="EGP34" s="185"/>
      <c r="EGQ34" s="185"/>
      <c r="EGR34" s="185"/>
      <c r="EGS34" s="185"/>
      <c r="EGT34" s="185"/>
      <c r="EGU34" s="185"/>
      <c r="EGV34" s="185"/>
      <c r="EGW34" s="185"/>
      <c r="EGX34" s="185"/>
      <c r="EGY34" s="185"/>
      <c r="EGZ34" s="185"/>
      <c r="EHA34" s="185"/>
      <c r="EHB34" s="185"/>
      <c r="EHC34" s="185"/>
      <c r="EHD34" s="185"/>
      <c r="EHE34" s="185"/>
      <c r="EHF34" s="185"/>
      <c r="EHG34" s="185"/>
      <c r="EHH34" s="185"/>
      <c r="EHI34" s="185"/>
      <c r="EHJ34" s="185"/>
      <c r="EHK34" s="185"/>
      <c r="EHL34" s="185"/>
      <c r="EHM34" s="185"/>
      <c r="EHN34" s="185"/>
      <c r="EHO34" s="185"/>
      <c r="EHP34" s="185"/>
      <c r="EHQ34" s="185"/>
      <c r="EHR34" s="185"/>
      <c r="EHS34" s="185"/>
      <c r="EHT34" s="185"/>
      <c r="EHU34" s="185"/>
      <c r="EHV34" s="185"/>
      <c r="EHW34" s="185"/>
      <c r="EHX34" s="185"/>
      <c r="EHY34" s="185"/>
      <c r="EHZ34" s="185"/>
      <c r="EIA34" s="185"/>
      <c r="EIB34" s="185"/>
      <c r="EIC34" s="185"/>
      <c r="EID34" s="185"/>
      <c r="EIE34" s="185"/>
      <c r="EIF34" s="185"/>
      <c r="EIG34" s="185"/>
      <c r="EIH34" s="185"/>
      <c r="EII34" s="185"/>
      <c r="EIJ34" s="185"/>
      <c r="EIK34" s="185"/>
      <c r="EIL34" s="185"/>
      <c r="EIM34" s="185"/>
      <c r="EIN34" s="185"/>
      <c r="EIO34" s="185"/>
      <c r="EIP34" s="185"/>
      <c r="EIQ34" s="185"/>
      <c r="EIR34" s="185"/>
      <c r="EIS34" s="185"/>
      <c r="EIT34" s="185"/>
      <c r="EIU34" s="185"/>
      <c r="EIV34" s="185"/>
      <c r="EIW34" s="185"/>
      <c r="EIX34" s="185"/>
      <c r="EIY34" s="185"/>
      <c r="EIZ34" s="185"/>
      <c r="EJA34" s="185"/>
      <c r="EJB34" s="185"/>
      <c r="EJC34" s="185"/>
      <c r="EJD34" s="185"/>
      <c r="EJE34" s="185"/>
      <c r="EJF34" s="185"/>
      <c r="EJG34" s="185"/>
      <c r="EJH34" s="185"/>
      <c r="EJI34" s="185"/>
      <c r="EJJ34" s="185"/>
      <c r="EJK34" s="185"/>
      <c r="EJL34" s="185"/>
      <c r="EJM34" s="185"/>
      <c r="EJN34" s="185"/>
      <c r="EJO34" s="185"/>
      <c r="EJP34" s="185"/>
      <c r="EJQ34" s="185"/>
      <c r="EJR34" s="185"/>
      <c r="EJS34" s="185"/>
      <c r="EJT34" s="185"/>
      <c r="EJU34" s="185"/>
      <c r="EJV34" s="185"/>
      <c r="EJW34" s="185"/>
      <c r="EJX34" s="185"/>
      <c r="EJY34" s="185"/>
      <c r="EJZ34" s="185"/>
      <c r="EKA34" s="185"/>
      <c r="EKB34" s="185"/>
      <c r="EKC34" s="185"/>
      <c r="EKD34" s="185"/>
      <c r="EKE34" s="185"/>
      <c r="EKF34" s="185"/>
      <c r="EKG34" s="185"/>
      <c r="EKH34" s="185"/>
      <c r="EKI34" s="185"/>
      <c r="EKJ34" s="185"/>
      <c r="EKK34" s="185"/>
      <c r="EKL34" s="185"/>
      <c r="EKM34" s="185"/>
      <c r="EKN34" s="185"/>
      <c r="EKO34" s="185"/>
      <c r="EKP34" s="185"/>
      <c r="EKQ34" s="185"/>
      <c r="EKR34" s="185"/>
      <c r="EKS34" s="185"/>
      <c r="EKT34" s="185"/>
      <c r="EKU34" s="185"/>
      <c r="EKV34" s="185"/>
      <c r="EKW34" s="185"/>
      <c r="EKX34" s="185"/>
      <c r="EKY34" s="185"/>
      <c r="EKZ34" s="185"/>
      <c r="ELA34" s="185"/>
      <c r="ELB34" s="185"/>
      <c r="ELC34" s="185"/>
      <c r="ELD34" s="185"/>
      <c r="ELE34" s="185"/>
      <c r="ELF34" s="185"/>
      <c r="ELG34" s="185"/>
      <c r="ELH34" s="185"/>
      <c r="ELI34" s="185"/>
      <c r="ELJ34" s="185"/>
      <c r="ELK34" s="185"/>
      <c r="ELL34" s="185"/>
      <c r="ELM34" s="185"/>
      <c r="ELN34" s="185"/>
      <c r="ELO34" s="185"/>
      <c r="ELP34" s="185"/>
      <c r="ELQ34" s="185"/>
      <c r="ELR34" s="185"/>
      <c r="ELS34" s="185"/>
      <c r="ELT34" s="185"/>
      <c r="ELU34" s="185"/>
      <c r="ELV34" s="185"/>
      <c r="ELW34" s="185"/>
      <c r="ELX34" s="185"/>
      <c r="ELY34" s="185"/>
      <c r="ELZ34" s="185"/>
      <c r="EMA34" s="185"/>
      <c r="EMB34" s="185"/>
      <c r="EMC34" s="185"/>
      <c r="EMD34" s="185"/>
      <c r="EME34" s="185"/>
      <c r="EMF34" s="185"/>
      <c r="EMG34" s="185"/>
      <c r="EMH34" s="185"/>
      <c r="EMI34" s="185"/>
      <c r="EMJ34" s="185"/>
      <c r="EMK34" s="185"/>
      <c r="EML34" s="185"/>
      <c r="EMM34" s="185"/>
      <c r="EMN34" s="185"/>
      <c r="EMO34" s="185"/>
      <c r="EMP34" s="185"/>
      <c r="EMQ34" s="185"/>
      <c r="EMR34" s="185"/>
      <c r="EMS34" s="185"/>
      <c r="EMT34" s="185"/>
      <c r="EMU34" s="185"/>
      <c r="EMV34" s="185"/>
      <c r="EMW34" s="185"/>
      <c r="EMX34" s="185"/>
      <c r="EMY34" s="185"/>
      <c r="EMZ34" s="185"/>
      <c r="ENA34" s="185"/>
      <c r="ENB34" s="185"/>
      <c r="ENC34" s="185"/>
      <c r="END34" s="185"/>
      <c r="ENE34" s="185"/>
      <c r="ENF34" s="185"/>
      <c r="ENG34" s="185"/>
      <c r="ENH34" s="185"/>
      <c r="ENI34" s="185"/>
      <c r="ENJ34" s="185"/>
      <c r="ENK34" s="185"/>
      <c r="ENL34" s="185"/>
      <c r="ENM34" s="185"/>
      <c r="ENN34" s="185"/>
      <c r="ENO34" s="185"/>
      <c r="ENP34" s="185"/>
      <c r="ENQ34" s="185"/>
      <c r="ENR34" s="185"/>
      <c r="ENS34" s="185"/>
      <c r="ENT34" s="185"/>
      <c r="ENU34" s="185"/>
      <c r="ENV34" s="185"/>
      <c r="ENW34" s="185"/>
      <c r="ENX34" s="185"/>
      <c r="ENY34" s="185"/>
      <c r="ENZ34" s="185"/>
      <c r="EOA34" s="185"/>
      <c r="EOB34" s="185"/>
      <c r="EOC34" s="185"/>
      <c r="EOD34" s="185"/>
      <c r="EOE34" s="185"/>
      <c r="EOF34" s="185"/>
      <c r="EOG34" s="185"/>
      <c r="EOH34" s="185"/>
      <c r="EOI34" s="185"/>
      <c r="EOJ34" s="185"/>
      <c r="EOK34" s="185"/>
      <c r="EOL34" s="185"/>
      <c r="EOM34" s="185"/>
      <c r="EON34" s="185"/>
      <c r="EOO34" s="185"/>
      <c r="EOP34" s="185"/>
      <c r="EOQ34" s="185"/>
      <c r="EOR34" s="185"/>
      <c r="EOS34" s="185"/>
      <c r="EOT34" s="185"/>
      <c r="EOU34" s="185"/>
      <c r="EOV34" s="185"/>
      <c r="EOW34" s="185"/>
      <c r="EOX34" s="185"/>
      <c r="EOY34" s="185"/>
      <c r="EOZ34" s="185"/>
      <c r="EPA34" s="185"/>
      <c r="EPB34" s="185"/>
      <c r="EPC34" s="185"/>
      <c r="EPD34" s="185"/>
      <c r="EPE34" s="185"/>
      <c r="EPF34" s="185"/>
      <c r="EPG34" s="185"/>
      <c r="EPH34" s="185"/>
      <c r="EPI34" s="185"/>
      <c r="EPJ34" s="185"/>
      <c r="EPK34" s="185"/>
      <c r="EPL34" s="185"/>
      <c r="EPM34" s="185"/>
      <c r="EPN34" s="185"/>
      <c r="EPO34" s="185"/>
      <c r="EPP34" s="185"/>
      <c r="EPQ34" s="185"/>
      <c r="EPR34" s="185"/>
      <c r="EPS34" s="185"/>
      <c r="EPT34" s="185"/>
      <c r="EPU34" s="185"/>
      <c r="EPV34" s="185"/>
      <c r="EPW34" s="185"/>
      <c r="EPX34" s="185"/>
      <c r="EPY34" s="185"/>
      <c r="EPZ34" s="185"/>
      <c r="EQA34" s="185"/>
      <c r="EQB34" s="185"/>
      <c r="EQC34" s="185"/>
      <c r="EQD34" s="185"/>
      <c r="EQE34" s="185"/>
      <c r="EQF34" s="185"/>
      <c r="EQG34" s="185"/>
      <c r="EQH34" s="185"/>
      <c r="EQI34" s="185"/>
      <c r="EQJ34" s="185"/>
      <c r="EQK34" s="185"/>
      <c r="EQL34" s="185"/>
      <c r="EQM34" s="185"/>
      <c r="EQN34" s="185"/>
      <c r="EQO34" s="185"/>
      <c r="EQP34" s="185"/>
      <c r="EQQ34" s="185"/>
      <c r="EQR34" s="185"/>
      <c r="EQS34" s="185"/>
      <c r="EQT34" s="185"/>
      <c r="EQU34" s="185"/>
      <c r="EQV34" s="185"/>
      <c r="EQW34" s="185"/>
      <c r="EQX34" s="185"/>
      <c r="EQY34" s="185"/>
      <c r="EQZ34" s="185"/>
      <c r="ERA34" s="185"/>
      <c r="ERB34" s="185"/>
      <c r="ERC34" s="185"/>
      <c r="ERD34" s="185"/>
      <c r="ERE34" s="185"/>
      <c r="ERF34" s="185"/>
      <c r="ERG34" s="185"/>
      <c r="ERH34" s="185"/>
      <c r="ERI34" s="185"/>
      <c r="ERJ34" s="185"/>
      <c r="ERK34" s="185"/>
      <c r="ERL34" s="185"/>
      <c r="ERM34" s="185"/>
      <c r="ERN34" s="185"/>
      <c r="ERO34" s="185"/>
      <c r="ERP34" s="185"/>
      <c r="ERQ34" s="185"/>
      <c r="ERR34" s="185"/>
      <c r="ERS34" s="185"/>
      <c r="ERT34" s="185"/>
      <c r="ERU34" s="185"/>
      <c r="ERV34" s="185"/>
      <c r="ERW34" s="185"/>
      <c r="ERX34" s="185"/>
      <c r="ERY34" s="185"/>
      <c r="ERZ34" s="185"/>
      <c r="ESA34" s="185"/>
      <c r="ESB34" s="185"/>
      <c r="ESC34" s="185"/>
      <c r="ESD34" s="185"/>
      <c r="ESE34" s="185"/>
      <c r="ESF34" s="185"/>
      <c r="ESG34" s="185"/>
      <c r="ESH34" s="185"/>
      <c r="ESI34" s="185"/>
      <c r="ESJ34" s="185"/>
      <c r="ESK34" s="185"/>
      <c r="ESL34" s="185"/>
      <c r="ESM34" s="185"/>
      <c r="ESN34" s="185"/>
      <c r="ESO34" s="185"/>
      <c r="ESP34" s="185"/>
      <c r="ESQ34" s="185"/>
      <c r="ESR34" s="185"/>
      <c r="ESS34" s="185"/>
      <c r="EST34" s="185"/>
      <c r="ESU34" s="185"/>
      <c r="ESV34" s="185"/>
      <c r="ESW34" s="185"/>
      <c r="ESX34" s="185"/>
      <c r="ESY34" s="185"/>
      <c r="ESZ34" s="185"/>
      <c r="ETA34" s="185"/>
      <c r="ETB34" s="185"/>
      <c r="ETC34" s="185"/>
      <c r="ETD34" s="185"/>
      <c r="ETE34" s="185"/>
      <c r="ETF34" s="185"/>
      <c r="ETG34" s="185"/>
      <c r="ETH34" s="185"/>
      <c r="ETI34" s="185"/>
      <c r="ETJ34" s="185"/>
      <c r="ETK34" s="185"/>
      <c r="ETL34" s="185"/>
      <c r="ETM34" s="185"/>
      <c r="ETN34" s="185"/>
      <c r="ETO34" s="185"/>
      <c r="ETP34" s="185"/>
      <c r="ETQ34" s="185"/>
      <c r="ETR34" s="185"/>
      <c r="ETS34" s="185"/>
      <c r="ETT34" s="185"/>
      <c r="ETU34" s="185"/>
      <c r="ETV34" s="185"/>
      <c r="ETW34" s="185"/>
      <c r="ETX34" s="185"/>
      <c r="ETY34" s="185"/>
      <c r="ETZ34" s="185"/>
      <c r="EUA34" s="185"/>
      <c r="EUB34" s="185"/>
      <c r="EUC34" s="185"/>
      <c r="EUD34" s="185"/>
      <c r="EUE34" s="185"/>
      <c r="EUF34" s="185"/>
      <c r="EUG34" s="185"/>
      <c r="EUH34" s="185"/>
      <c r="EUI34" s="185"/>
      <c r="EUJ34" s="185"/>
      <c r="EUK34" s="185"/>
      <c r="EUL34" s="185"/>
      <c r="EUM34" s="185"/>
      <c r="EUN34" s="185"/>
      <c r="EUO34" s="185"/>
      <c r="EUP34" s="185"/>
      <c r="EUQ34" s="185"/>
      <c r="EUR34" s="185"/>
      <c r="EUS34" s="185"/>
      <c r="EUT34" s="185"/>
      <c r="EUU34" s="185"/>
      <c r="EUV34" s="185"/>
      <c r="EUW34" s="185"/>
      <c r="EUX34" s="185"/>
      <c r="EUY34" s="185"/>
      <c r="EUZ34" s="185"/>
      <c r="EVA34" s="185"/>
      <c r="EVB34" s="185"/>
      <c r="EVC34" s="185"/>
      <c r="EVD34" s="185"/>
      <c r="EVE34" s="185"/>
      <c r="EVF34" s="185"/>
      <c r="EVG34" s="185"/>
      <c r="EVH34" s="185"/>
      <c r="EVI34" s="185"/>
      <c r="EVJ34" s="185"/>
      <c r="EVK34" s="185"/>
      <c r="EVL34" s="185"/>
      <c r="EVM34" s="185"/>
      <c r="EVN34" s="185"/>
      <c r="EVO34" s="185"/>
      <c r="EVP34" s="185"/>
      <c r="EVQ34" s="185"/>
      <c r="EVR34" s="185"/>
      <c r="EVS34" s="185"/>
      <c r="EVT34" s="185"/>
      <c r="EVU34" s="185"/>
      <c r="EVV34" s="185"/>
      <c r="EVW34" s="185"/>
      <c r="EVX34" s="185"/>
      <c r="EVY34" s="185"/>
      <c r="EVZ34" s="185"/>
      <c r="EWA34" s="185"/>
      <c r="EWB34" s="185"/>
      <c r="EWC34" s="185"/>
      <c r="EWD34" s="185"/>
      <c r="EWE34" s="185"/>
      <c r="EWF34" s="185"/>
      <c r="EWG34" s="185"/>
      <c r="EWH34" s="185"/>
      <c r="EWI34" s="185"/>
      <c r="EWJ34" s="185"/>
      <c r="EWK34" s="185"/>
      <c r="EWL34" s="185"/>
      <c r="EWM34" s="185"/>
      <c r="EWN34" s="185"/>
      <c r="EWO34" s="185"/>
      <c r="EWP34" s="185"/>
      <c r="EWQ34" s="185"/>
      <c r="EWR34" s="185"/>
      <c r="EWS34" s="185"/>
      <c r="EWT34" s="185"/>
      <c r="EWU34" s="185"/>
      <c r="EWV34" s="185"/>
      <c r="EWW34" s="185"/>
      <c r="EWX34" s="185"/>
      <c r="EWY34" s="185"/>
      <c r="EWZ34" s="185"/>
      <c r="EXA34" s="185"/>
      <c r="EXB34" s="185"/>
      <c r="EXC34" s="185"/>
      <c r="EXD34" s="185"/>
      <c r="EXE34" s="185"/>
      <c r="EXF34" s="185"/>
      <c r="EXG34" s="185"/>
      <c r="EXH34" s="185"/>
      <c r="EXI34" s="185"/>
      <c r="EXJ34" s="185"/>
      <c r="EXK34" s="185"/>
      <c r="EXL34" s="185"/>
      <c r="EXM34" s="185"/>
      <c r="EXN34" s="185"/>
      <c r="EXO34" s="185"/>
      <c r="EXP34" s="185"/>
      <c r="EXQ34" s="185"/>
      <c r="EXR34" s="185"/>
      <c r="EXS34" s="185"/>
      <c r="EXT34" s="185"/>
      <c r="EXU34" s="185"/>
      <c r="EXV34" s="185"/>
      <c r="EXW34" s="185"/>
      <c r="EXX34" s="185"/>
      <c r="EXY34" s="185"/>
      <c r="EXZ34" s="185"/>
      <c r="EYA34" s="185"/>
      <c r="EYB34" s="185"/>
      <c r="EYC34" s="185"/>
      <c r="EYD34" s="185"/>
      <c r="EYE34" s="185"/>
      <c r="EYF34" s="185"/>
      <c r="EYG34" s="185"/>
      <c r="EYH34" s="185"/>
      <c r="EYI34" s="185"/>
      <c r="EYJ34" s="185"/>
      <c r="EYK34" s="185"/>
      <c r="EYL34" s="185"/>
      <c r="EYM34" s="185"/>
      <c r="EYN34" s="185"/>
      <c r="EYO34" s="185"/>
      <c r="EYP34" s="185"/>
      <c r="EYQ34" s="185"/>
      <c r="EYR34" s="185"/>
      <c r="EYS34" s="185"/>
      <c r="EYT34" s="185"/>
      <c r="EYU34" s="185"/>
      <c r="EYV34" s="185"/>
      <c r="EYW34" s="185"/>
      <c r="EYX34" s="185"/>
      <c r="EYY34" s="185"/>
      <c r="EYZ34" s="185"/>
      <c r="EZA34" s="185"/>
      <c r="EZB34" s="185"/>
      <c r="EZC34" s="185"/>
      <c r="EZD34" s="185"/>
      <c r="EZE34" s="185"/>
      <c r="EZF34" s="185"/>
      <c r="EZG34" s="185"/>
      <c r="EZH34" s="185"/>
      <c r="EZI34" s="185"/>
      <c r="EZJ34" s="185"/>
      <c r="EZK34" s="185"/>
      <c r="EZL34" s="185"/>
      <c r="EZM34" s="185"/>
      <c r="EZN34" s="185"/>
      <c r="EZO34" s="185"/>
      <c r="EZP34" s="185"/>
      <c r="EZQ34" s="185"/>
      <c r="EZR34" s="185"/>
      <c r="EZS34" s="185"/>
      <c r="EZT34" s="185"/>
      <c r="EZU34" s="185"/>
      <c r="EZV34" s="185"/>
      <c r="EZW34" s="185"/>
      <c r="EZX34" s="185"/>
      <c r="EZY34" s="185"/>
      <c r="EZZ34" s="185"/>
      <c r="FAA34" s="185"/>
      <c r="FAB34" s="185"/>
      <c r="FAC34" s="185"/>
      <c r="FAD34" s="185"/>
      <c r="FAE34" s="185"/>
      <c r="FAF34" s="185"/>
      <c r="FAG34" s="185"/>
      <c r="FAH34" s="185"/>
      <c r="FAI34" s="185"/>
      <c r="FAJ34" s="185"/>
      <c r="FAK34" s="185"/>
      <c r="FAL34" s="185"/>
      <c r="FAM34" s="185"/>
      <c r="FAN34" s="185"/>
      <c r="FAO34" s="185"/>
      <c r="FAP34" s="185"/>
      <c r="FAQ34" s="185"/>
      <c r="FAR34" s="185"/>
      <c r="FAS34" s="185"/>
      <c r="FAT34" s="185"/>
      <c r="FAU34" s="185"/>
      <c r="FAV34" s="185"/>
      <c r="FAW34" s="185"/>
      <c r="FAX34" s="185"/>
      <c r="FAY34" s="185"/>
      <c r="FAZ34" s="185"/>
      <c r="FBA34" s="185"/>
      <c r="FBB34" s="185"/>
      <c r="FBC34" s="185"/>
      <c r="FBD34" s="185"/>
      <c r="FBE34" s="185"/>
      <c r="FBF34" s="185"/>
      <c r="FBG34" s="185"/>
      <c r="FBH34" s="185"/>
      <c r="FBI34" s="185"/>
      <c r="FBJ34" s="185"/>
      <c r="FBK34" s="185"/>
      <c r="FBL34" s="185"/>
      <c r="FBM34" s="185"/>
      <c r="FBN34" s="185"/>
      <c r="FBO34" s="185"/>
      <c r="FBP34" s="185"/>
      <c r="FBQ34" s="185"/>
      <c r="FBR34" s="185"/>
      <c r="FBS34" s="185"/>
      <c r="FBT34" s="185"/>
      <c r="FBU34" s="185"/>
      <c r="FBV34" s="185"/>
      <c r="FBW34" s="185"/>
      <c r="FBX34" s="185"/>
      <c r="FBY34" s="185"/>
      <c r="FBZ34" s="185"/>
      <c r="FCA34" s="185"/>
      <c r="FCB34" s="185"/>
      <c r="FCC34" s="185"/>
      <c r="FCD34" s="185"/>
      <c r="FCE34" s="185"/>
      <c r="FCF34" s="185"/>
      <c r="FCG34" s="185"/>
      <c r="FCH34" s="185"/>
      <c r="FCI34" s="185"/>
      <c r="FCJ34" s="185"/>
      <c r="FCK34" s="185"/>
      <c r="FCL34" s="185"/>
      <c r="FCM34" s="185"/>
      <c r="FCN34" s="185"/>
      <c r="FCO34" s="185"/>
      <c r="FCP34" s="185"/>
      <c r="FCQ34" s="185"/>
      <c r="FCR34" s="185"/>
      <c r="FCS34" s="185"/>
      <c r="FCT34" s="185"/>
      <c r="FCU34" s="185"/>
      <c r="FCV34" s="185"/>
      <c r="FCW34" s="185"/>
      <c r="FCX34" s="185"/>
      <c r="FCY34" s="185"/>
      <c r="FCZ34" s="185"/>
      <c r="FDA34" s="185"/>
      <c r="FDB34" s="185"/>
      <c r="FDC34" s="185"/>
      <c r="FDD34" s="185"/>
      <c r="FDE34" s="185"/>
      <c r="FDF34" s="185"/>
      <c r="FDG34" s="185"/>
      <c r="FDH34" s="185"/>
      <c r="FDI34" s="185"/>
      <c r="FDJ34" s="185"/>
      <c r="FDK34" s="185"/>
      <c r="FDL34" s="185"/>
      <c r="FDM34" s="185"/>
      <c r="FDN34" s="185"/>
      <c r="FDO34" s="185"/>
      <c r="FDP34" s="185"/>
      <c r="FDQ34" s="185"/>
      <c r="FDR34" s="185"/>
      <c r="FDS34" s="185"/>
      <c r="FDT34" s="185"/>
      <c r="FDU34" s="185"/>
      <c r="FDV34" s="185"/>
      <c r="FDW34" s="185"/>
      <c r="FDX34" s="185"/>
      <c r="FDY34" s="185"/>
      <c r="FDZ34" s="185"/>
      <c r="FEA34" s="185"/>
      <c r="FEB34" s="185"/>
      <c r="FEC34" s="185"/>
      <c r="FED34" s="185"/>
      <c r="FEE34" s="185"/>
      <c r="FEF34" s="185"/>
      <c r="FEG34" s="185"/>
      <c r="FEH34" s="185"/>
      <c r="FEI34" s="185"/>
      <c r="FEJ34" s="185"/>
      <c r="FEK34" s="185"/>
      <c r="FEL34" s="185"/>
      <c r="FEM34" s="185"/>
      <c r="FEN34" s="185"/>
      <c r="FEO34" s="185"/>
      <c r="FEP34" s="185"/>
      <c r="FEQ34" s="185"/>
      <c r="FER34" s="185"/>
      <c r="FES34" s="185"/>
      <c r="FET34" s="185"/>
      <c r="FEU34" s="185"/>
      <c r="FEV34" s="185"/>
      <c r="FEW34" s="185"/>
      <c r="FEX34" s="185"/>
      <c r="FEY34" s="185"/>
      <c r="FEZ34" s="185"/>
      <c r="FFA34" s="185"/>
      <c r="FFB34" s="185"/>
      <c r="FFC34" s="185"/>
      <c r="FFD34" s="185"/>
      <c r="FFE34" s="185"/>
      <c r="FFF34" s="185"/>
      <c r="FFG34" s="185"/>
      <c r="FFH34" s="185"/>
      <c r="FFI34" s="185"/>
      <c r="FFJ34" s="185"/>
      <c r="FFK34" s="185"/>
      <c r="FFL34" s="185"/>
      <c r="FFM34" s="185"/>
      <c r="FFN34" s="185"/>
      <c r="FFO34" s="185"/>
      <c r="FFP34" s="185"/>
      <c r="FFQ34" s="185"/>
      <c r="FFR34" s="185"/>
      <c r="FFS34" s="185"/>
      <c r="FFT34" s="185"/>
      <c r="FFU34" s="185"/>
      <c r="FFV34" s="185"/>
      <c r="FFW34" s="185"/>
      <c r="FFX34" s="185"/>
      <c r="FFY34" s="185"/>
      <c r="FFZ34" s="185"/>
      <c r="FGA34" s="185"/>
      <c r="FGB34" s="185"/>
      <c r="FGC34" s="185"/>
      <c r="FGD34" s="185"/>
      <c r="FGE34" s="185"/>
      <c r="FGF34" s="185"/>
      <c r="FGG34" s="185"/>
      <c r="FGH34" s="185"/>
      <c r="FGI34" s="185"/>
      <c r="FGJ34" s="185"/>
      <c r="FGK34" s="185"/>
      <c r="FGL34" s="185"/>
      <c r="FGM34" s="185"/>
      <c r="FGN34" s="185"/>
      <c r="FGO34" s="185"/>
      <c r="FGP34" s="185"/>
      <c r="FGQ34" s="185"/>
      <c r="FGR34" s="185"/>
      <c r="FGS34" s="185"/>
      <c r="FGT34" s="185"/>
      <c r="FGU34" s="185"/>
      <c r="FGV34" s="185"/>
      <c r="FGW34" s="185"/>
      <c r="FGX34" s="185"/>
      <c r="FGY34" s="185"/>
      <c r="FGZ34" s="185"/>
      <c r="FHA34" s="185"/>
      <c r="FHB34" s="185"/>
      <c r="FHC34" s="185"/>
      <c r="FHD34" s="185"/>
      <c r="FHE34" s="185"/>
      <c r="FHF34" s="185"/>
      <c r="FHG34" s="185"/>
      <c r="FHH34" s="185"/>
      <c r="FHI34" s="185"/>
      <c r="FHJ34" s="185"/>
      <c r="FHK34" s="185"/>
      <c r="FHL34" s="185"/>
      <c r="FHM34" s="185"/>
      <c r="FHN34" s="185"/>
      <c r="FHO34" s="185"/>
      <c r="FHP34" s="185"/>
      <c r="FHQ34" s="185"/>
      <c r="FHR34" s="185"/>
      <c r="FHS34" s="185"/>
      <c r="FHT34" s="185"/>
      <c r="FHU34" s="185"/>
      <c r="FHV34" s="185"/>
      <c r="FHW34" s="185"/>
      <c r="FHX34" s="185"/>
      <c r="FHY34" s="185"/>
      <c r="FHZ34" s="185"/>
      <c r="FIA34" s="185"/>
      <c r="FIB34" s="185"/>
      <c r="FIC34" s="185"/>
      <c r="FID34" s="185"/>
      <c r="FIE34" s="185"/>
      <c r="FIF34" s="185"/>
      <c r="FIG34" s="185"/>
      <c r="FIH34" s="185"/>
      <c r="FII34" s="185"/>
      <c r="FIJ34" s="185"/>
      <c r="FIK34" s="185"/>
      <c r="FIL34" s="185"/>
      <c r="FIM34" s="185"/>
      <c r="FIN34" s="185"/>
      <c r="FIO34" s="185"/>
      <c r="FIP34" s="185"/>
      <c r="FIQ34" s="185"/>
      <c r="FIR34" s="185"/>
      <c r="FIS34" s="185"/>
      <c r="FIT34" s="185"/>
      <c r="FIU34" s="185"/>
      <c r="FIV34" s="185"/>
      <c r="FIW34" s="185"/>
      <c r="FIX34" s="185"/>
      <c r="FIY34" s="185"/>
      <c r="FIZ34" s="185"/>
      <c r="FJA34" s="185"/>
      <c r="FJB34" s="185"/>
      <c r="FJC34" s="185"/>
      <c r="FJD34" s="185"/>
      <c r="FJE34" s="185"/>
      <c r="FJF34" s="185"/>
      <c r="FJG34" s="185"/>
      <c r="FJH34" s="185"/>
      <c r="FJI34" s="185"/>
      <c r="FJJ34" s="185"/>
      <c r="FJK34" s="185"/>
      <c r="FJL34" s="185"/>
      <c r="FJM34" s="185"/>
      <c r="FJN34" s="185"/>
      <c r="FJO34" s="185"/>
      <c r="FJP34" s="185"/>
      <c r="FJQ34" s="185"/>
      <c r="FJR34" s="185"/>
      <c r="FJS34" s="185"/>
      <c r="FJT34" s="185"/>
      <c r="FJU34" s="185"/>
      <c r="FJV34" s="185"/>
      <c r="FJW34" s="185"/>
      <c r="FJX34" s="185"/>
      <c r="FJY34" s="185"/>
      <c r="FJZ34" s="185"/>
      <c r="FKA34" s="185"/>
      <c r="FKB34" s="185"/>
      <c r="FKC34" s="185"/>
      <c r="FKD34" s="185"/>
      <c r="FKE34" s="185"/>
      <c r="FKF34" s="185"/>
      <c r="FKG34" s="185"/>
      <c r="FKH34" s="185"/>
      <c r="FKI34" s="185"/>
      <c r="FKJ34" s="185"/>
      <c r="FKK34" s="185"/>
      <c r="FKL34" s="185"/>
      <c r="FKM34" s="185"/>
      <c r="FKN34" s="185"/>
      <c r="FKO34" s="185"/>
      <c r="FKP34" s="185"/>
      <c r="FKQ34" s="185"/>
      <c r="FKR34" s="185"/>
      <c r="FKS34" s="185"/>
      <c r="FKT34" s="185"/>
      <c r="FKU34" s="185"/>
      <c r="FKV34" s="185"/>
      <c r="FKW34" s="185"/>
      <c r="FKX34" s="185"/>
      <c r="FKY34" s="185"/>
      <c r="FKZ34" s="185"/>
      <c r="FLA34" s="185"/>
      <c r="FLB34" s="185"/>
      <c r="FLC34" s="185"/>
      <c r="FLD34" s="185"/>
      <c r="FLE34" s="185"/>
      <c r="FLF34" s="185"/>
      <c r="FLG34" s="185"/>
      <c r="FLH34" s="185"/>
      <c r="FLI34" s="185"/>
      <c r="FLJ34" s="185"/>
      <c r="FLK34" s="185"/>
      <c r="FLL34" s="185"/>
      <c r="FLM34" s="185"/>
      <c r="FLN34" s="185"/>
      <c r="FLO34" s="185"/>
      <c r="FLP34" s="185"/>
      <c r="FLQ34" s="185"/>
      <c r="FLR34" s="185"/>
      <c r="FLS34" s="185"/>
      <c r="FLT34" s="185"/>
      <c r="FLU34" s="185"/>
      <c r="FLV34" s="185"/>
      <c r="FLW34" s="185"/>
      <c r="FLX34" s="185"/>
      <c r="FLY34" s="185"/>
      <c r="FLZ34" s="185"/>
      <c r="FMA34" s="185"/>
      <c r="FMB34" s="185"/>
      <c r="FMC34" s="185"/>
      <c r="FMD34" s="185"/>
      <c r="FME34" s="185"/>
      <c r="FMF34" s="185"/>
      <c r="FMG34" s="185"/>
      <c r="FMH34" s="185"/>
      <c r="FMI34" s="185"/>
      <c r="FMJ34" s="185"/>
      <c r="FMK34" s="185"/>
      <c r="FML34" s="185"/>
      <c r="FMM34" s="185"/>
      <c r="FMN34" s="185"/>
      <c r="FMO34" s="185"/>
      <c r="FMP34" s="185"/>
      <c r="FMQ34" s="185"/>
      <c r="FMR34" s="185"/>
      <c r="FMS34" s="185"/>
      <c r="FMT34" s="185"/>
      <c r="FMU34" s="185"/>
      <c r="FMV34" s="185"/>
      <c r="FMW34" s="185"/>
      <c r="FMX34" s="185"/>
      <c r="FMY34" s="185"/>
      <c r="FMZ34" s="185"/>
      <c r="FNA34" s="185"/>
      <c r="FNB34" s="185"/>
      <c r="FNC34" s="185"/>
      <c r="FND34" s="185"/>
      <c r="FNE34" s="185"/>
      <c r="FNF34" s="185"/>
      <c r="FNG34" s="185"/>
      <c r="FNH34" s="185"/>
      <c r="FNI34" s="185"/>
      <c r="FNJ34" s="185"/>
      <c r="FNK34" s="185"/>
      <c r="FNL34" s="185"/>
      <c r="FNM34" s="185"/>
      <c r="FNN34" s="185"/>
      <c r="FNO34" s="185"/>
      <c r="FNP34" s="185"/>
      <c r="FNQ34" s="185"/>
      <c r="FNR34" s="185"/>
      <c r="FNS34" s="185"/>
      <c r="FNT34" s="185"/>
      <c r="FNU34" s="185"/>
      <c r="FNV34" s="185"/>
      <c r="FNW34" s="185"/>
      <c r="FNX34" s="185"/>
      <c r="FNY34" s="185"/>
      <c r="FNZ34" s="185"/>
      <c r="FOA34" s="185"/>
      <c r="FOB34" s="185"/>
      <c r="FOC34" s="185"/>
      <c r="FOD34" s="185"/>
      <c r="FOE34" s="185"/>
      <c r="FOF34" s="185"/>
      <c r="FOG34" s="185"/>
      <c r="FOH34" s="185"/>
      <c r="FOI34" s="185"/>
      <c r="FOJ34" s="185"/>
      <c r="FOK34" s="185"/>
      <c r="FOL34" s="185"/>
      <c r="FOM34" s="185"/>
      <c r="FON34" s="185"/>
      <c r="FOO34" s="185"/>
      <c r="FOP34" s="185"/>
      <c r="FOQ34" s="185"/>
      <c r="FOR34" s="185"/>
      <c r="FOS34" s="185"/>
      <c r="FOT34" s="185"/>
      <c r="FOU34" s="185"/>
      <c r="FOV34" s="185"/>
      <c r="FOW34" s="185"/>
      <c r="FOX34" s="185"/>
      <c r="FOY34" s="185"/>
      <c r="FOZ34" s="185"/>
      <c r="FPA34" s="185"/>
      <c r="FPB34" s="185"/>
      <c r="FPC34" s="185"/>
      <c r="FPD34" s="185"/>
      <c r="FPE34" s="185"/>
      <c r="FPF34" s="185"/>
      <c r="FPG34" s="185"/>
      <c r="FPH34" s="185"/>
      <c r="FPI34" s="185"/>
      <c r="FPJ34" s="185"/>
      <c r="FPK34" s="185"/>
      <c r="FPL34" s="185"/>
      <c r="FPM34" s="185"/>
      <c r="FPN34" s="185"/>
      <c r="FPO34" s="185"/>
      <c r="FPP34" s="185"/>
      <c r="FPQ34" s="185"/>
      <c r="FPR34" s="185"/>
      <c r="FPS34" s="185"/>
      <c r="FPT34" s="185"/>
      <c r="FPU34" s="185"/>
      <c r="FPV34" s="185"/>
      <c r="FPW34" s="185"/>
      <c r="FPX34" s="185"/>
      <c r="FPY34" s="185"/>
      <c r="FPZ34" s="185"/>
      <c r="FQA34" s="185"/>
      <c r="FQB34" s="185"/>
      <c r="FQC34" s="185"/>
      <c r="FQD34" s="185"/>
      <c r="FQE34" s="185"/>
      <c r="FQF34" s="185"/>
      <c r="FQG34" s="185"/>
      <c r="FQH34" s="185"/>
      <c r="FQI34" s="185"/>
      <c r="FQJ34" s="185"/>
      <c r="FQK34" s="185"/>
      <c r="FQL34" s="185"/>
      <c r="FQM34" s="185"/>
      <c r="FQN34" s="185"/>
      <c r="FQO34" s="185"/>
      <c r="FQP34" s="185"/>
      <c r="FQQ34" s="185"/>
      <c r="FQR34" s="185"/>
      <c r="FQS34" s="185"/>
      <c r="FQT34" s="185"/>
      <c r="FQU34" s="185"/>
      <c r="FQV34" s="185"/>
      <c r="FQW34" s="185"/>
      <c r="FQX34" s="185"/>
      <c r="FQY34" s="185"/>
      <c r="FQZ34" s="185"/>
      <c r="FRA34" s="185"/>
      <c r="FRB34" s="185"/>
      <c r="FRC34" s="185"/>
      <c r="FRD34" s="185"/>
      <c r="FRE34" s="185"/>
      <c r="FRF34" s="185"/>
      <c r="FRG34" s="185"/>
      <c r="FRH34" s="185"/>
      <c r="FRI34" s="185"/>
      <c r="FRJ34" s="185"/>
      <c r="FRK34" s="185"/>
      <c r="FRL34" s="185"/>
      <c r="FRM34" s="185"/>
      <c r="FRN34" s="185"/>
      <c r="FRO34" s="185"/>
      <c r="FRP34" s="185"/>
      <c r="FRQ34" s="185"/>
      <c r="FRR34" s="185"/>
      <c r="FRS34" s="185"/>
      <c r="FRT34" s="185"/>
      <c r="FRU34" s="185"/>
      <c r="FRV34" s="185"/>
      <c r="FRW34" s="185"/>
      <c r="FRX34" s="185"/>
      <c r="FRY34" s="185"/>
      <c r="FRZ34" s="185"/>
      <c r="FSA34" s="185"/>
      <c r="FSB34" s="185"/>
      <c r="FSC34" s="185"/>
      <c r="FSD34" s="185"/>
      <c r="FSE34" s="185"/>
      <c r="FSF34" s="185"/>
      <c r="FSG34" s="185"/>
      <c r="FSH34" s="185"/>
      <c r="FSI34" s="185"/>
      <c r="FSJ34" s="185"/>
      <c r="FSK34" s="185"/>
      <c r="FSL34" s="185"/>
      <c r="FSM34" s="185"/>
      <c r="FSN34" s="185"/>
      <c r="FSO34" s="185"/>
      <c r="FSP34" s="185"/>
      <c r="FSQ34" s="185"/>
      <c r="FSR34" s="185"/>
      <c r="FSS34" s="185"/>
      <c r="FST34" s="185"/>
      <c r="FSU34" s="185"/>
      <c r="FSV34" s="185"/>
      <c r="FSW34" s="185"/>
      <c r="FSX34" s="185"/>
      <c r="FSY34" s="185"/>
      <c r="FSZ34" s="185"/>
      <c r="FTA34" s="185"/>
      <c r="FTB34" s="185"/>
      <c r="FTC34" s="185"/>
      <c r="FTD34" s="185"/>
      <c r="FTE34" s="185"/>
      <c r="FTF34" s="185"/>
      <c r="FTG34" s="185"/>
      <c r="FTH34" s="185"/>
      <c r="FTI34" s="185"/>
      <c r="FTJ34" s="185"/>
      <c r="FTK34" s="185"/>
      <c r="FTL34" s="185"/>
      <c r="FTM34" s="185"/>
      <c r="FTN34" s="185"/>
      <c r="FTO34" s="185"/>
      <c r="FTP34" s="185"/>
      <c r="FTQ34" s="185"/>
      <c r="FTR34" s="185"/>
      <c r="FTS34" s="185"/>
      <c r="FTT34" s="185"/>
      <c r="FTU34" s="185"/>
      <c r="FTV34" s="185"/>
      <c r="FTW34" s="185"/>
      <c r="FTX34" s="185"/>
      <c r="FTY34" s="185"/>
      <c r="FTZ34" s="185"/>
      <c r="FUA34" s="185"/>
      <c r="FUB34" s="185"/>
      <c r="FUC34" s="185"/>
      <c r="FUD34" s="185"/>
      <c r="FUE34" s="185"/>
      <c r="FUF34" s="185"/>
      <c r="FUG34" s="185"/>
      <c r="FUH34" s="185"/>
      <c r="FUI34" s="185"/>
      <c r="FUJ34" s="185"/>
      <c r="FUK34" s="185"/>
      <c r="FUL34" s="185"/>
      <c r="FUM34" s="185"/>
      <c r="FUN34" s="185"/>
      <c r="FUO34" s="185"/>
      <c r="FUP34" s="185"/>
      <c r="FUQ34" s="185"/>
      <c r="FUR34" s="185"/>
      <c r="FUS34" s="185"/>
      <c r="FUT34" s="185"/>
      <c r="FUU34" s="185"/>
      <c r="FUV34" s="185"/>
      <c r="FUW34" s="185"/>
      <c r="FUX34" s="185"/>
      <c r="FUY34" s="185"/>
      <c r="FUZ34" s="185"/>
      <c r="FVA34" s="185"/>
      <c r="FVB34" s="185"/>
      <c r="FVC34" s="185"/>
      <c r="FVD34" s="185"/>
      <c r="FVE34" s="185"/>
      <c r="FVF34" s="185"/>
      <c r="FVG34" s="185"/>
      <c r="FVH34" s="185"/>
      <c r="FVI34" s="185"/>
      <c r="FVJ34" s="185"/>
      <c r="FVK34" s="185"/>
      <c r="FVL34" s="185"/>
      <c r="FVM34" s="185"/>
      <c r="FVN34" s="185"/>
      <c r="FVO34" s="185"/>
      <c r="FVP34" s="185"/>
      <c r="FVQ34" s="185"/>
      <c r="FVR34" s="185"/>
      <c r="FVS34" s="185"/>
      <c r="FVT34" s="185"/>
      <c r="FVU34" s="185"/>
      <c r="FVV34" s="185"/>
      <c r="FVW34" s="185"/>
      <c r="FVX34" s="185"/>
      <c r="FVY34" s="185"/>
      <c r="FVZ34" s="185"/>
      <c r="FWA34" s="185"/>
      <c r="FWB34" s="185"/>
      <c r="FWC34" s="185"/>
      <c r="FWD34" s="185"/>
      <c r="FWE34" s="185"/>
      <c r="FWF34" s="185"/>
      <c r="FWG34" s="185"/>
      <c r="FWH34" s="185"/>
      <c r="FWI34" s="185"/>
      <c r="FWJ34" s="185"/>
      <c r="FWK34" s="185"/>
      <c r="FWL34" s="185"/>
      <c r="FWM34" s="185"/>
      <c r="FWN34" s="185"/>
      <c r="FWO34" s="185"/>
      <c r="FWP34" s="185"/>
      <c r="FWQ34" s="185"/>
      <c r="FWR34" s="185"/>
      <c r="FWS34" s="185"/>
      <c r="FWT34" s="185"/>
      <c r="FWU34" s="185"/>
      <c r="FWV34" s="185"/>
      <c r="FWW34" s="185"/>
      <c r="FWX34" s="185"/>
      <c r="FWY34" s="185"/>
      <c r="FWZ34" s="185"/>
      <c r="FXA34" s="185"/>
      <c r="FXB34" s="185"/>
      <c r="FXC34" s="185"/>
      <c r="FXD34" s="185"/>
      <c r="FXE34" s="185"/>
      <c r="FXF34" s="185"/>
      <c r="FXG34" s="185"/>
      <c r="FXH34" s="185"/>
      <c r="FXI34" s="185"/>
      <c r="FXJ34" s="185"/>
      <c r="FXK34" s="185"/>
      <c r="FXL34" s="185"/>
      <c r="FXM34" s="185"/>
      <c r="FXN34" s="185"/>
      <c r="FXO34" s="185"/>
      <c r="FXP34" s="185"/>
      <c r="FXQ34" s="185"/>
      <c r="FXR34" s="185"/>
      <c r="FXS34" s="185"/>
      <c r="FXT34" s="185"/>
      <c r="FXU34" s="185"/>
      <c r="FXV34" s="185"/>
      <c r="FXW34" s="185"/>
      <c r="FXX34" s="185"/>
      <c r="FXY34" s="185"/>
      <c r="FXZ34" s="185"/>
      <c r="FYA34" s="185"/>
      <c r="FYB34" s="185"/>
      <c r="FYC34" s="185"/>
      <c r="FYD34" s="185"/>
      <c r="FYE34" s="185"/>
      <c r="FYF34" s="185"/>
      <c r="FYG34" s="185"/>
      <c r="FYH34" s="185"/>
      <c r="FYI34" s="185"/>
      <c r="FYJ34" s="185"/>
      <c r="FYK34" s="185"/>
      <c r="FYL34" s="185"/>
      <c r="FYM34" s="185"/>
      <c r="FYN34" s="185"/>
      <c r="FYO34" s="185"/>
      <c r="FYP34" s="185"/>
      <c r="FYQ34" s="185"/>
      <c r="FYR34" s="185"/>
      <c r="FYS34" s="185"/>
      <c r="FYT34" s="185"/>
      <c r="FYU34" s="185"/>
      <c r="FYV34" s="185"/>
      <c r="FYW34" s="185"/>
      <c r="FYX34" s="185"/>
      <c r="FYY34" s="185"/>
      <c r="FYZ34" s="185"/>
      <c r="FZA34" s="185"/>
      <c r="FZB34" s="185"/>
      <c r="FZC34" s="185"/>
      <c r="FZD34" s="185"/>
      <c r="FZE34" s="185"/>
      <c r="FZF34" s="185"/>
      <c r="FZG34" s="185"/>
      <c r="FZH34" s="185"/>
      <c r="FZI34" s="185"/>
      <c r="FZJ34" s="185"/>
      <c r="FZK34" s="185"/>
      <c r="FZL34" s="185"/>
      <c r="FZM34" s="185"/>
      <c r="FZN34" s="185"/>
      <c r="FZO34" s="185"/>
      <c r="FZP34" s="185"/>
      <c r="FZQ34" s="185"/>
      <c r="FZR34" s="185"/>
      <c r="FZS34" s="185"/>
      <c r="FZT34" s="185"/>
      <c r="FZU34" s="185"/>
      <c r="FZV34" s="185"/>
      <c r="FZW34" s="185"/>
      <c r="FZX34" s="185"/>
      <c r="FZY34" s="185"/>
      <c r="FZZ34" s="185"/>
      <c r="GAA34" s="185"/>
      <c r="GAB34" s="185"/>
      <c r="GAC34" s="185"/>
      <c r="GAD34" s="185"/>
      <c r="GAE34" s="185"/>
      <c r="GAF34" s="185"/>
      <c r="GAG34" s="185"/>
      <c r="GAH34" s="185"/>
      <c r="GAI34" s="185"/>
      <c r="GAJ34" s="185"/>
      <c r="GAK34" s="185"/>
      <c r="GAL34" s="185"/>
      <c r="GAM34" s="185"/>
      <c r="GAN34" s="185"/>
      <c r="GAO34" s="185"/>
      <c r="GAP34" s="185"/>
      <c r="GAQ34" s="185"/>
      <c r="GAR34" s="185"/>
      <c r="GAS34" s="185"/>
      <c r="GAT34" s="185"/>
      <c r="GAU34" s="185"/>
      <c r="GAV34" s="185"/>
      <c r="GAW34" s="185"/>
      <c r="GAX34" s="185"/>
      <c r="GAY34" s="185"/>
      <c r="GAZ34" s="185"/>
      <c r="GBA34" s="185"/>
      <c r="GBB34" s="185"/>
      <c r="GBC34" s="185"/>
      <c r="GBD34" s="185"/>
      <c r="GBE34" s="185"/>
      <c r="GBF34" s="185"/>
      <c r="GBG34" s="185"/>
      <c r="GBH34" s="185"/>
      <c r="GBI34" s="185"/>
      <c r="GBJ34" s="185"/>
      <c r="GBK34" s="185"/>
      <c r="GBL34" s="185"/>
      <c r="GBM34" s="185"/>
      <c r="GBN34" s="185"/>
      <c r="GBO34" s="185"/>
      <c r="GBP34" s="185"/>
      <c r="GBQ34" s="185"/>
      <c r="GBR34" s="185"/>
      <c r="GBS34" s="185"/>
      <c r="GBT34" s="185"/>
      <c r="GBU34" s="185"/>
      <c r="GBV34" s="185"/>
      <c r="GBW34" s="185"/>
      <c r="GBX34" s="185"/>
      <c r="GBY34" s="185"/>
      <c r="GBZ34" s="185"/>
      <c r="GCA34" s="185"/>
      <c r="GCB34" s="185"/>
      <c r="GCC34" s="185"/>
      <c r="GCD34" s="185"/>
      <c r="GCE34" s="185"/>
      <c r="GCF34" s="185"/>
      <c r="GCG34" s="185"/>
      <c r="GCH34" s="185"/>
      <c r="GCI34" s="185"/>
      <c r="GCJ34" s="185"/>
      <c r="GCK34" s="185"/>
      <c r="GCL34" s="185"/>
      <c r="GCM34" s="185"/>
      <c r="GCN34" s="185"/>
      <c r="GCO34" s="185"/>
      <c r="GCP34" s="185"/>
      <c r="GCQ34" s="185"/>
      <c r="GCR34" s="185"/>
      <c r="GCS34" s="185"/>
      <c r="GCT34" s="185"/>
      <c r="GCU34" s="185"/>
      <c r="GCV34" s="185"/>
      <c r="GCW34" s="185"/>
      <c r="GCX34" s="185"/>
      <c r="GCY34" s="185"/>
      <c r="GCZ34" s="185"/>
      <c r="GDA34" s="185"/>
      <c r="GDB34" s="185"/>
      <c r="GDC34" s="185"/>
      <c r="GDD34" s="185"/>
      <c r="GDE34" s="185"/>
      <c r="GDF34" s="185"/>
      <c r="GDG34" s="185"/>
      <c r="GDH34" s="185"/>
      <c r="GDI34" s="185"/>
      <c r="GDJ34" s="185"/>
      <c r="GDK34" s="185"/>
      <c r="GDL34" s="185"/>
      <c r="GDM34" s="185"/>
      <c r="GDN34" s="185"/>
      <c r="GDO34" s="185"/>
      <c r="GDP34" s="185"/>
      <c r="GDQ34" s="185"/>
      <c r="GDR34" s="185"/>
      <c r="GDS34" s="185"/>
      <c r="GDT34" s="185"/>
      <c r="GDU34" s="185"/>
      <c r="GDV34" s="185"/>
      <c r="GDW34" s="185"/>
      <c r="GDX34" s="185"/>
      <c r="GDY34" s="185"/>
      <c r="GDZ34" s="185"/>
      <c r="GEA34" s="185"/>
      <c r="GEB34" s="185"/>
      <c r="GEC34" s="185"/>
      <c r="GED34" s="185"/>
      <c r="GEE34" s="185"/>
      <c r="GEF34" s="185"/>
      <c r="GEG34" s="185"/>
      <c r="GEH34" s="185"/>
      <c r="GEI34" s="185"/>
      <c r="GEJ34" s="185"/>
      <c r="GEK34" s="185"/>
      <c r="GEL34" s="185"/>
      <c r="GEM34" s="185"/>
      <c r="GEN34" s="185"/>
      <c r="GEO34" s="185"/>
      <c r="GEP34" s="185"/>
      <c r="GEQ34" s="185"/>
      <c r="GER34" s="185"/>
      <c r="GES34" s="185"/>
      <c r="GET34" s="185"/>
      <c r="GEU34" s="185"/>
      <c r="GEV34" s="185"/>
      <c r="GEW34" s="185"/>
      <c r="GEX34" s="185"/>
      <c r="GEY34" s="185"/>
      <c r="GEZ34" s="185"/>
      <c r="GFA34" s="185"/>
      <c r="GFB34" s="185"/>
      <c r="GFC34" s="185"/>
      <c r="GFD34" s="185"/>
      <c r="GFE34" s="185"/>
      <c r="GFF34" s="185"/>
      <c r="GFG34" s="185"/>
      <c r="GFH34" s="185"/>
      <c r="GFI34" s="185"/>
      <c r="GFJ34" s="185"/>
      <c r="GFK34" s="185"/>
      <c r="GFL34" s="185"/>
      <c r="GFM34" s="185"/>
      <c r="GFN34" s="185"/>
      <c r="GFO34" s="185"/>
      <c r="GFP34" s="185"/>
      <c r="GFQ34" s="185"/>
      <c r="GFR34" s="185"/>
      <c r="GFS34" s="185"/>
      <c r="GFT34" s="185"/>
      <c r="GFU34" s="185"/>
      <c r="GFV34" s="185"/>
      <c r="GFW34" s="185"/>
      <c r="GFX34" s="185"/>
      <c r="GFY34" s="185"/>
      <c r="GFZ34" s="185"/>
      <c r="GGA34" s="185"/>
      <c r="GGB34" s="185"/>
      <c r="GGC34" s="185"/>
      <c r="GGD34" s="185"/>
      <c r="GGE34" s="185"/>
      <c r="GGF34" s="185"/>
      <c r="GGG34" s="185"/>
      <c r="GGH34" s="185"/>
      <c r="GGI34" s="185"/>
      <c r="GGJ34" s="185"/>
      <c r="GGK34" s="185"/>
      <c r="GGL34" s="185"/>
      <c r="GGM34" s="185"/>
      <c r="GGN34" s="185"/>
      <c r="GGO34" s="185"/>
      <c r="GGP34" s="185"/>
      <c r="GGQ34" s="185"/>
      <c r="GGR34" s="185"/>
      <c r="GGS34" s="185"/>
      <c r="GGT34" s="185"/>
      <c r="GGU34" s="185"/>
      <c r="GGV34" s="185"/>
      <c r="GGW34" s="185"/>
      <c r="GGX34" s="185"/>
      <c r="GGY34" s="185"/>
      <c r="GGZ34" s="185"/>
      <c r="GHA34" s="185"/>
      <c r="GHB34" s="185"/>
      <c r="GHC34" s="185"/>
      <c r="GHD34" s="185"/>
      <c r="GHE34" s="185"/>
      <c r="GHF34" s="185"/>
      <c r="GHG34" s="185"/>
      <c r="GHH34" s="185"/>
      <c r="GHI34" s="185"/>
      <c r="GHJ34" s="185"/>
      <c r="GHK34" s="185"/>
      <c r="GHL34" s="185"/>
      <c r="GHM34" s="185"/>
      <c r="GHN34" s="185"/>
      <c r="GHO34" s="185"/>
      <c r="GHP34" s="185"/>
      <c r="GHQ34" s="185"/>
      <c r="GHR34" s="185"/>
      <c r="GHS34" s="185"/>
      <c r="GHT34" s="185"/>
      <c r="GHU34" s="185"/>
      <c r="GHV34" s="185"/>
      <c r="GHW34" s="185"/>
      <c r="GHX34" s="185"/>
      <c r="GHY34" s="185"/>
      <c r="GHZ34" s="185"/>
      <c r="GIA34" s="185"/>
      <c r="GIB34" s="185"/>
      <c r="GIC34" s="185"/>
      <c r="GID34" s="185"/>
      <c r="GIE34" s="185"/>
      <c r="GIF34" s="185"/>
      <c r="GIG34" s="185"/>
      <c r="GIH34" s="185"/>
      <c r="GII34" s="185"/>
      <c r="GIJ34" s="185"/>
      <c r="GIK34" s="185"/>
      <c r="GIL34" s="185"/>
      <c r="GIM34" s="185"/>
      <c r="GIN34" s="185"/>
      <c r="GIO34" s="185"/>
      <c r="GIP34" s="185"/>
      <c r="GIQ34" s="185"/>
      <c r="GIR34" s="185"/>
      <c r="GIS34" s="185"/>
      <c r="GIT34" s="185"/>
      <c r="GIU34" s="185"/>
      <c r="GIV34" s="185"/>
      <c r="GIW34" s="185"/>
      <c r="GIX34" s="185"/>
      <c r="GIY34" s="185"/>
      <c r="GIZ34" s="185"/>
      <c r="GJA34" s="185"/>
      <c r="GJB34" s="185"/>
      <c r="GJC34" s="185"/>
      <c r="GJD34" s="185"/>
      <c r="GJE34" s="185"/>
      <c r="GJF34" s="185"/>
      <c r="GJG34" s="185"/>
      <c r="GJH34" s="185"/>
      <c r="GJI34" s="185"/>
      <c r="GJJ34" s="185"/>
      <c r="GJK34" s="185"/>
      <c r="GJL34" s="185"/>
      <c r="GJM34" s="185"/>
      <c r="GJN34" s="185"/>
      <c r="GJO34" s="185"/>
      <c r="GJP34" s="185"/>
      <c r="GJQ34" s="185"/>
      <c r="GJR34" s="185"/>
      <c r="GJS34" s="185"/>
      <c r="GJT34" s="185"/>
      <c r="GJU34" s="185"/>
      <c r="GJV34" s="185"/>
      <c r="GJW34" s="185"/>
      <c r="GJX34" s="185"/>
      <c r="GJY34" s="185"/>
      <c r="GJZ34" s="185"/>
      <c r="GKA34" s="185"/>
      <c r="GKB34" s="185"/>
      <c r="GKC34" s="185"/>
      <c r="GKD34" s="185"/>
      <c r="GKE34" s="185"/>
      <c r="GKF34" s="185"/>
      <c r="GKG34" s="185"/>
      <c r="GKH34" s="185"/>
      <c r="GKI34" s="185"/>
      <c r="GKJ34" s="185"/>
      <c r="GKK34" s="185"/>
      <c r="GKL34" s="185"/>
      <c r="GKM34" s="185"/>
      <c r="GKN34" s="185"/>
      <c r="GKO34" s="185"/>
      <c r="GKP34" s="185"/>
      <c r="GKQ34" s="185"/>
      <c r="GKR34" s="185"/>
      <c r="GKS34" s="185"/>
      <c r="GKT34" s="185"/>
      <c r="GKU34" s="185"/>
      <c r="GKV34" s="185"/>
      <c r="GKW34" s="185"/>
      <c r="GKX34" s="185"/>
      <c r="GKY34" s="185"/>
      <c r="GKZ34" s="185"/>
      <c r="GLA34" s="185"/>
      <c r="GLB34" s="185"/>
      <c r="GLC34" s="185"/>
      <c r="GLD34" s="185"/>
      <c r="GLE34" s="185"/>
      <c r="GLF34" s="185"/>
      <c r="GLG34" s="185"/>
      <c r="GLH34" s="185"/>
      <c r="GLI34" s="185"/>
      <c r="GLJ34" s="185"/>
      <c r="GLK34" s="185"/>
      <c r="GLL34" s="185"/>
      <c r="GLM34" s="185"/>
      <c r="GLN34" s="185"/>
      <c r="GLO34" s="185"/>
      <c r="GLP34" s="185"/>
      <c r="GLQ34" s="185"/>
      <c r="GLR34" s="185"/>
      <c r="GLS34" s="185"/>
      <c r="GLT34" s="185"/>
      <c r="GLU34" s="185"/>
      <c r="GLV34" s="185"/>
      <c r="GLW34" s="185"/>
      <c r="GLX34" s="185"/>
      <c r="GLY34" s="185"/>
      <c r="GLZ34" s="185"/>
      <c r="GMA34" s="185"/>
      <c r="GMB34" s="185"/>
      <c r="GMC34" s="185"/>
      <c r="GMD34" s="185"/>
      <c r="GME34" s="185"/>
      <c r="GMF34" s="185"/>
      <c r="GMG34" s="185"/>
      <c r="GMH34" s="185"/>
      <c r="GMI34" s="185"/>
      <c r="GMJ34" s="185"/>
      <c r="GMK34" s="185"/>
      <c r="GML34" s="185"/>
      <c r="GMM34" s="185"/>
      <c r="GMN34" s="185"/>
      <c r="GMO34" s="185"/>
      <c r="GMP34" s="185"/>
      <c r="GMQ34" s="185"/>
      <c r="GMR34" s="185"/>
      <c r="GMS34" s="185"/>
      <c r="GMT34" s="185"/>
      <c r="GMU34" s="185"/>
      <c r="GMV34" s="185"/>
      <c r="GMW34" s="185"/>
      <c r="GMX34" s="185"/>
      <c r="GMY34" s="185"/>
      <c r="GMZ34" s="185"/>
      <c r="GNA34" s="185"/>
      <c r="GNB34" s="185"/>
      <c r="GNC34" s="185"/>
      <c r="GND34" s="185"/>
      <c r="GNE34" s="185"/>
      <c r="GNF34" s="185"/>
      <c r="GNG34" s="185"/>
      <c r="GNH34" s="185"/>
      <c r="GNI34" s="185"/>
      <c r="GNJ34" s="185"/>
      <c r="GNK34" s="185"/>
      <c r="GNL34" s="185"/>
      <c r="GNM34" s="185"/>
      <c r="GNN34" s="185"/>
      <c r="GNO34" s="185"/>
      <c r="GNP34" s="185"/>
      <c r="GNQ34" s="185"/>
      <c r="GNR34" s="185"/>
      <c r="GNS34" s="185"/>
      <c r="GNT34" s="185"/>
      <c r="GNU34" s="185"/>
      <c r="GNV34" s="185"/>
      <c r="GNW34" s="185"/>
      <c r="GNX34" s="185"/>
      <c r="GNY34" s="185"/>
      <c r="GNZ34" s="185"/>
      <c r="GOA34" s="185"/>
      <c r="GOB34" s="185"/>
      <c r="GOC34" s="185"/>
      <c r="GOD34" s="185"/>
      <c r="GOE34" s="185"/>
      <c r="GOF34" s="185"/>
      <c r="GOG34" s="185"/>
      <c r="GOH34" s="185"/>
      <c r="GOI34" s="185"/>
      <c r="GOJ34" s="185"/>
      <c r="GOK34" s="185"/>
      <c r="GOL34" s="185"/>
      <c r="GOM34" s="185"/>
      <c r="GON34" s="185"/>
      <c r="GOO34" s="185"/>
      <c r="GOP34" s="185"/>
      <c r="GOQ34" s="185"/>
      <c r="GOR34" s="185"/>
      <c r="GOS34" s="185"/>
      <c r="GOT34" s="185"/>
      <c r="GOU34" s="185"/>
      <c r="GOV34" s="185"/>
      <c r="GOW34" s="185"/>
      <c r="GOX34" s="185"/>
      <c r="GOY34" s="185"/>
      <c r="GOZ34" s="185"/>
      <c r="GPA34" s="185"/>
      <c r="GPB34" s="185"/>
      <c r="GPC34" s="185"/>
      <c r="GPD34" s="185"/>
      <c r="GPE34" s="185"/>
      <c r="GPF34" s="185"/>
      <c r="GPG34" s="185"/>
      <c r="GPH34" s="185"/>
      <c r="GPI34" s="185"/>
      <c r="GPJ34" s="185"/>
      <c r="GPK34" s="185"/>
      <c r="GPL34" s="185"/>
      <c r="GPM34" s="185"/>
      <c r="GPN34" s="185"/>
      <c r="GPO34" s="185"/>
      <c r="GPP34" s="185"/>
      <c r="GPQ34" s="185"/>
      <c r="GPR34" s="185"/>
      <c r="GPS34" s="185"/>
      <c r="GPT34" s="185"/>
      <c r="GPU34" s="185"/>
      <c r="GPV34" s="185"/>
      <c r="GPW34" s="185"/>
      <c r="GPX34" s="185"/>
      <c r="GPY34" s="185"/>
      <c r="GPZ34" s="185"/>
      <c r="GQA34" s="185"/>
      <c r="GQB34" s="185"/>
      <c r="GQC34" s="185"/>
      <c r="GQD34" s="185"/>
      <c r="GQE34" s="185"/>
      <c r="GQF34" s="185"/>
      <c r="GQG34" s="185"/>
      <c r="GQH34" s="185"/>
      <c r="GQI34" s="185"/>
      <c r="GQJ34" s="185"/>
      <c r="GQK34" s="185"/>
      <c r="GQL34" s="185"/>
      <c r="GQM34" s="185"/>
      <c r="GQN34" s="185"/>
      <c r="GQO34" s="185"/>
      <c r="GQP34" s="185"/>
      <c r="GQQ34" s="185"/>
      <c r="GQR34" s="185"/>
      <c r="GQS34" s="185"/>
      <c r="GQT34" s="185"/>
      <c r="GQU34" s="185"/>
      <c r="GQV34" s="185"/>
      <c r="GQW34" s="185"/>
      <c r="GQX34" s="185"/>
      <c r="GQY34" s="185"/>
      <c r="GQZ34" s="185"/>
      <c r="GRA34" s="185"/>
      <c r="GRB34" s="185"/>
      <c r="GRC34" s="185"/>
      <c r="GRD34" s="185"/>
      <c r="GRE34" s="185"/>
      <c r="GRF34" s="185"/>
      <c r="GRG34" s="185"/>
      <c r="GRH34" s="185"/>
      <c r="GRI34" s="185"/>
      <c r="GRJ34" s="185"/>
      <c r="GRK34" s="185"/>
      <c r="GRL34" s="185"/>
      <c r="GRM34" s="185"/>
      <c r="GRN34" s="185"/>
      <c r="GRO34" s="185"/>
      <c r="GRP34" s="185"/>
      <c r="GRQ34" s="185"/>
      <c r="GRR34" s="185"/>
      <c r="GRS34" s="185"/>
      <c r="GRT34" s="185"/>
      <c r="GRU34" s="185"/>
      <c r="GRV34" s="185"/>
      <c r="GRW34" s="185"/>
      <c r="GRX34" s="185"/>
      <c r="GRY34" s="185"/>
      <c r="GRZ34" s="185"/>
      <c r="GSA34" s="185"/>
      <c r="GSB34" s="185"/>
      <c r="GSC34" s="185"/>
      <c r="GSD34" s="185"/>
      <c r="GSE34" s="185"/>
      <c r="GSF34" s="185"/>
      <c r="GSG34" s="185"/>
      <c r="GSH34" s="185"/>
      <c r="GSI34" s="185"/>
      <c r="GSJ34" s="185"/>
      <c r="GSK34" s="185"/>
      <c r="GSL34" s="185"/>
      <c r="GSM34" s="185"/>
      <c r="GSN34" s="185"/>
      <c r="GSO34" s="185"/>
      <c r="GSP34" s="185"/>
      <c r="GSQ34" s="185"/>
      <c r="GSR34" s="185"/>
      <c r="GSS34" s="185"/>
      <c r="GST34" s="185"/>
      <c r="GSU34" s="185"/>
      <c r="GSV34" s="185"/>
      <c r="GSW34" s="185"/>
      <c r="GSX34" s="185"/>
      <c r="GSY34" s="185"/>
      <c r="GSZ34" s="185"/>
      <c r="GTA34" s="185"/>
      <c r="GTB34" s="185"/>
      <c r="GTC34" s="185"/>
      <c r="GTD34" s="185"/>
      <c r="GTE34" s="185"/>
      <c r="GTF34" s="185"/>
      <c r="GTG34" s="185"/>
      <c r="GTH34" s="185"/>
      <c r="GTI34" s="185"/>
      <c r="GTJ34" s="185"/>
      <c r="GTK34" s="185"/>
      <c r="GTL34" s="185"/>
      <c r="GTM34" s="185"/>
      <c r="GTN34" s="185"/>
      <c r="GTO34" s="185"/>
      <c r="GTP34" s="185"/>
      <c r="GTQ34" s="185"/>
      <c r="GTR34" s="185"/>
      <c r="GTS34" s="185"/>
      <c r="GTT34" s="185"/>
      <c r="GTU34" s="185"/>
      <c r="GTV34" s="185"/>
      <c r="GTW34" s="185"/>
      <c r="GTX34" s="185"/>
      <c r="GTY34" s="185"/>
      <c r="GTZ34" s="185"/>
      <c r="GUA34" s="185"/>
      <c r="GUB34" s="185"/>
      <c r="GUC34" s="185"/>
      <c r="GUD34" s="185"/>
      <c r="GUE34" s="185"/>
      <c r="GUF34" s="185"/>
      <c r="GUG34" s="185"/>
      <c r="GUH34" s="185"/>
      <c r="GUI34" s="185"/>
      <c r="GUJ34" s="185"/>
      <c r="GUK34" s="185"/>
      <c r="GUL34" s="185"/>
      <c r="GUM34" s="185"/>
      <c r="GUN34" s="185"/>
      <c r="GUO34" s="185"/>
      <c r="GUP34" s="185"/>
      <c r="GUQ34" s="185"/>
      <c r="GUR34" s="185"/>
      <c r="GUS34" s="185"/>
      <c r="GUT34" s="185"/>
      <c r="GUU34" s="185"/>
      <c r="GUV34" s="185"/>
      <c r="GUW34" s="185"/>
      <c r="GUX34" s="185"/>
      <c r="GUY34" s="185"/>
      <c r="GUZ34" s="185"/>
      <c r="GVA34" s="185"/>
      <c r="GVB34" s="185"/>
      <c r="GVC34" s="185"/>
      <c r="GVD34" s="185"/>
      <c r="GVE34" s="185"/>
      <c r="GVF34" s="185"/>
      <c r="GVG34" s="185"/>
      <c r="GVH34" s="185"/>
      <c r="GVI34" s="185"/>
      <c r="GVJ34" s="185"/>
      <c r="GVK34" s="185"/>
      <c r="GVL34" s="185"/>
      <c r="GVM34" s="185"/>
      <c r="GVN34" s="185"/>
      <c r="GVO34" s="185"/>
      <c r="GVP34" s="185"/>
      <c r="GVQ34" s="185"/>
      <c r="GVR34" s="185"/>
      <c r="GVS34" s="185"/>
      <c r="GVT34" s="185"/>
      <c r="GVU34" s="185"/>
      <c r="GVV34" s="185"/>
      <c r="GVW34" s="185"/>
      <c r="GVX34" s="185"/>
      <c r="GVY34" s="185"/>
      <c r="GVZ34" s="185"/>
      <c r="GWA34" s="185"/>
      <c r="GWB34" s="185"/>
      <c r="GWC34" s="185"/>
      <c r="GWD34" s="185"/>
      <c r="GWE34" s="185"/>
      <c r="GWF34" s="185"/>
      <c r="GWG34" s="185"/>
      <c r="GWH34" s="185"/>
      <c r="GWI34" s="185"/>
      <c r="GWJ34" s="185"/>
      <c r="GWK34" s="185"/>
      <c r="GWL34" s="185"/>
      <c r="GWM34" s="185"/>
      <c r="GWN34" s="185"/>
      <c r="GWO34" s="185"/>
      <c r="GWP34" s="185"/>
      <c r="GWQ34" s="185"/>
      <c r="GWR34" s="185"/>
      <c r="GWS34" s="185"/>
      <c r="GWT34" s="185"/>
      <c r="GWU34" s="185"/>
      <c r="GWV34" s="185"/>
      <c r="GWW34" s="185"/>
      <c r="GWX34" s="185"/>
      <c r="GWY34" s="185"/>
      <c r="GWZ34" s="185"/>
      <c r="GXA34" s="185"/>
      <c r="GXB34" s="185"/>
      <c r="GXC34" s="185"/>
      <c r="GXD34" s="185"/>
      <c r="GXE34" s="185"/>
      <c r="GXF34" s="185"/>
      <c r="GXG34" s="185"/>
      <c r="GXH34" s="185"/>
      <c r="GXI34" s="185"/>
      <c r="GXJ34" s="185"/>
      <c r="GXK34" s="185"/>
      <c r="GXL34" s="185"/>
      <c r="GXM34" s="185"/>
      <c r="GXN34" s="185"/>
      <c r="GXO34" s="185"/>
      <c r="GXP34" s="185"/>
      <c r="GXQ34" s="185"/>
      <c r="GXR34" s="185"/>
      <c r="GXS34" s="185"/>
      <c r="GXT34" s="185"/>
      <c r="GXU34" s="185"/>
      <c r="GXV34" s="185"/>
      <c r="GXW34" s="185"/>
      <c r="GXX34" s="185"/>
      <c r="GXY34" s="185"/>
      <c r="GXZ34" s="185"/>
      <c r="GYA34" s="185"/>
      <c r="GYB34" s="185"/>
      <c r="GYC34" s="185"/>
      <c r="GYD34" s="185"/>
      <c r="GYE34" s="185"/>
      <c r="GYF34" s="185"/>
      <c r="GYG34" s="185"/>
      <c r="GYH34" s="185"/>
      <c r="GYI34" s="185"/>
      <c r="GYJ34" s="185"/>
      <c r="GYK34" s="185"/>
      <c r="GYL34" s="185"/>
      <c r="GYM34" s="185"/>
      <c r="GYN34" s="185"/>
      <c r="GYO34" s="185"/>
      <c r="GYP34" s="185"/>
      <c r="GYQ34" s="185"/>
      <c r="GYR34" s="185"/>
      <c r="GYS34" s="185"/>
      <c r="GYT34" s="185"/>
      <c r="GYU34" s="185"/>
      <c r="GYV34" s="185"/>
      <c r="GYW34" s="185"/>
      <c r="GYX34" s="185"/>
      <c r="GYY34" s="185"/>
      <c r="GYZ34" s="185"/>
      <c r="GZA34" s="185"/>
      <c r="GZB34" s="185"/>
      <c r="GZC34" s="185"/>
      <c r="GZD34" s="185"/>
      <c r="GZE34" s="185"/>
      <c r="GZF34" s="185"/>
      <c r="GZG34" s="185"/>
      <c r="GZH34" s="185"/>
      <c r="GZI34" s="185"/>
      <c r="GZJ34" s="185"/>
      <c r="GZK34" s="185"/>
      <c r="GZL34" s="185"/>
      <c r="GZM34" s="185"/>
      <c r="GZN34" s="185"/>
      <c r="GZO34" s="185"/>
      <c r="GZP34" s="185"/>
      <c r="GZQ34" s="185"/>
      <c r="GZR34" s="185"/>
      <c r="GZS34" s="185"/>
      <c r="GZT34" s="185"/>
      <c r="GZU34" s="185"/>
      <c r="GZV34" s="185"/>
      <c r="GZW34" s="185"/>
      <c r="GZX34" s="185"/>
      <c r="GZY34" s="185"/>
      <c r="GZZ34" s="185"/>
      <c r="HAA34" s="185"/>
      <c r="HAB34" s="185"/>
      <c r="HAC34" s="185"/>
      <c r="HAD34" s="185"/>
      <c r="HAE34" s="185"/>
      <c r="HAF34" s="185"/>
      <c r="HAG34" s="185"/>
      <c r="HAH34" s="185"/>
      <c r="HAI34" s="185"/>
      <c r="HAJ34" s="185"/>
      <c r="HAK34" s="185"/>
      <c r="HAL34" s="185"/>
      <c r="HAM34" s="185"/>
      <c r="HAN34" s="185"/>
      <c r="HAO34" s="185"/>
      <c r="HAP34" s="185"/>
      <c r="HAQ34" s="185"/>
      <c r="HAR34" s="185"/>
      <c r="HAS34" s="185"/>
      <c r="HAT34" s="185"/>
      <c r="HAU34" s="185"/>
      <c r="HAV34" s="185"/>
      <c r="HAW34" s="185"/>
      <c r="HAX34" s="185"/>
      <c r="HAY34" s="185"/>
      <c r="HAZ34" s="185"/>
      <c r="HBA34" s="185"/>
      <c r="HBB34" s="185"/>
      <c r="HBC34" s="185"/>
      <c r="HBD34" s="185"/>
      <c r="HBE34" s="185"/>
      <c r="HBF34" s="185"/>
      <c r="HBG34" s="185"/>
      <c r="HBH34" s="185"/>
      <c r="HBI34" s="185"/>
      <c r="HBJ34" s="185"/>
      <c r="HBK34" s="185"/>
      <c r="HBL34" s="185"/>
      <c r="HBM34" s="185"/>
      <c r="HBN34" s="185"/>
      <c r="HBO34" s="185"/>
      <c r="HBP34" s="185"/>
      <c r="HBQ34" s="185"/>
      <c r="HBR34" s="185"/>
      <c r="HBS34" s="185"/>
      <c r="HBT34" s="185"/>
      <c r="HBU34" s="185"/>
      <c r="HBV34" s="185"/>
      <c r="HBW34" s="185"/>
      <c r="HBX34" s="185"/>
      <c r="HBY34" s="185"/>
      <c r="HBZ34" s="185"/>
      <c r="HCA34" s="185"/>
      <c r="HCB34" s="185"/>
      <c r="HCC34" s="185"/>
      <c r="HCD34" s="185"/>
      <c r="HCE34" s="185"/>
      <c r="HCF34" s="185"/>
      <c r="HCG34" s="185"/>
      <c r="HCH34" s="185"/>
      <c r="HCI34" s="185"/>
      <c r="HCJ34" s="185"/>
      <c r="HCK34" s="185"/>
      <c r="HCL34" s="185"/>
      <c r="HCM34" s="185"/>
      <c r="HCN34" s="185"/>
      <c r="HCO34" s="185"/>
      <c r="HCP34" s="185"/>
      <c r="HCQ34" s="185"/>
      <c r="HCR34" s="185"/>
      <c r="HCS34" s="185"/>
      <c r="HCT34" s="185"/>
      <c r="HCU34" s="185"/>
      <c r="HCV34" s="185"/>
      <c r="HCW34" s="185"/>
      <c r="HCX34" s="185"/>
      <c r="HCY34" s="185"/>
      <c r="HCZ34" s="185"/>
      <c r="HDA34" s="185"/>
      <c r="HDB34" s="185"/>
      <c r="HDC34" s="185"/>
      <c r="HDD34" s="185"/>
      <c r="HDE34" s="185"/>
      <c r="HDF34" s="185"/>
      <c r="HDG34" s="185"/>
      <c r="HDH34" s="185"/>
      <c r="HDI34" s="185"/>
      <c r="HDJ34" s="185"/>
      <c r="HDK34" s="185"/>
      <c r="HDL34" s="185"/>
      <c r="HDM34" s="185"/>
      <c r="HDN34" s="185"/>
      <c r="HDO34" s="185"/>
      <c r="HDP34" s="185"/>
      <c r="HDQ34" s="185"/>
      <c r="HDR34" s="185"/>
      <c r="HDS34" s="185"/>
      <c r="HDT34" s="185"/>
      <c r="HDU34" s="185"/>
      <c r="HDV34" s="185"/>
      <c r="HDW34" s="185"/>
      <c r="HDX34" s="185"/>
      <c r="HDY34" s="185"/>
      <c r="HDZ34" s="185"/>
      <c r="HEA34" s="185"/>
      <c r="HEB34" s="185"/>
      <c r="HEC34" s="185"/>
      <c r="HED34" s="185"/>
      <c r="HEE34" s="185"/>
      <c r="HEF34" s="185"/>
      <c r="HEG34" s="185"/>
      <c r="HEH34" s="185"/>
      <c r="HEI34" s="185"/>
      <c r="HEJ34" s="185"/>
      <c r="HEK34" s="185"/>
      <c r="HEL34" s="185"/>
      <c r="HEM34" s="185"/>
      <c r="HEN34" s="185"/>
      <c r="HEO34" s="185"/>
      <c r="HEP34" s="185"/>
      <c r="HEQ34" s="185"/>
      <c r="HER34" s="185"/>
      <c r="HES34" s="185"/>
      <c r="HET34" s="185"/>
      <c r="HEU34" s="185"/>
      <c r="HEV34" s="185"/>
      <c r="HEW34" s="185"/>
      <c r="HEX34" s="185"/>
      <c r="HEY34" s="185"/>
      <c r="HEZ34" s="185"/>
      <c r="HFA34" s="185"/>
      <c r="HFB34" s="185"/>
      <c r="HFC34" s="185"/>
      <c r="HFD34" s="185"/>
      <c r="HFE34" s="185"/>
      <c r="HFF34" s="185"/>
      <c r="HFG34" s="185"/>
      <c r="HFH34" s="185"/>
      <c r="HFI34" s="185"/>
      <c r="HFJ34" s="185"/>
      <c r="HFK34" s="185"/>
      <c r="HFL34" s="185"/>
      <c r="HFM34" s="185"/>
      <c r="HFN34" s="185"/>
      <c r="HFO34" s="185"/>
      <c r="HFP34" s="185"/>
      <c r="HFQ34" s="185"/>
      <c r="HFR34" s="185"/>
      <c r="HFS34" s="185"/>
      <c r="HFT34" s="185"/>
      <c r="HFU34" s="185"/>
      <c r="HFV34" s="185"/>
      <c r="HFW34" s="185"/>
      <c r="HFX34" s="185"/>
      <c r="HFY34" s="185"/>
      <c r="HFZ34" s="185"/>
      <c r="HGA34" s="185"/>
      <c r="HGB34" s="185"/>
      <c r="HGC34" s="185"/>
      <c r="HGD34" s="185"/>
      <c r="HGE34" s="185"/>
      <c r="HGF34" s="185"/>
      <c r="HGG34" s="185"/>
      <c r="HGH34" s="185"/>
      <c r="HGI34" s="185"/>
      <c r="HGJ34" s="185"/>
      <c r="HGK34" s="185"/>
      <c r="HGL34" s="185"/>
      <c r="HGM34" s="185"/>
      <c r="HGN34" s="185"/>
      <c r="HGO34" s="185"/>
      <c r="HGP34" s="185"/>
      <c r="HGQ34" s="185"/>
      <c r="HGR34" s="185"/>
      <c r="HGS34" s="185"/>
      <c r="HGT34" s="185"/>
      <c r="HGU34" s="185"/>
      <c r="HGV34" s="185"/>
      <c r="HGW34" s="185"/>
      <c r="HGX34" s="185"/>
      <c r="HGY34" s="185"/>
      <c r="HGZ34" s="185"/>
      <c r="HHA34" s="185"/>
      <c r="HHB34" s="185"/>
      <c r="HHC34" s="185"/>
      <c r="HHD34" s="185"/>
      <c r="HHE34" s="185"/>
      <c r="HHF34" s="185"/>
      <c r="HHG34" s="185"/>
      <c r="HHH34" s="185"/>
      <c r="HHI34" s="185"/>
      <c r="HHJ34" s="185"/>
      <c r="HHK34" s="185"/>
      <c r="HHL34" s="185"/>
      <c r="HHM34" s="185"/>
      <c r="HHN34" s="185"/>
      <c r="HHO34" s="185"/>
      <c r="HHP34" s="185"/>
      <c r="HHQ34" s="185"/>
      <c r="HHR34" s="185"/>
      <c r="HHS34" s="185"/>
      <c r="HHT34" s="185"/>
      <c r="HHU34" s="185"/>
      <c r="HHV34" s="185"/>
      <c r="HHW34" s="185"/>
      <c r="HHX34" s="185"/>
      <c r="HHY34" s="185"/>
      <c r="HHZ34" s="185"/>
      <c r="HIA34" s="185"/>
      <c r="HIB34" s="185"/>
      <c r="HIC34" s="185"/>
      <c r="HID34" s="185"/>
      <c r="HIE34" s="185"/>
      <c r="HIF34" s="185"/>
      <c r="HIG34" s="185"/>
      <c r="HIH34" s="185"/>
      <c r="HII34" s="185"/>
      <c r="HIJ34" s="185"/>
      <c r="HIK34" s="185"/>
      <c r="HIL34" s="185"/>
      <c r="HIM34" s="185"/>
      <c r="HIN34" s="185"/>
      <c r="HIO34" s="185"/>
      <c r="HIP34" s="185"/>
      <c r="HIQ34" s="185"/>
      <c r="HIR34" s="185"/>
      <c r="HIS34" s="185"/>
      <c r="HIT34" s="185"/>
      <c r="HIU34" s="185"/>
      <c r="HIV34" s="185"/>
      <c r="HIW34" s="185"/>
      <c r="HIX34" s="185"/>
      <c r="HIY34" s="185"/>
      <c r="HIZ34" s="185"/>
      <c r="HJA34" s="185"/>
      <c r="HJB34" s="185"/>
      <c r="HJC34" s="185"/>
      <c r="HJD34" s="185"/>
      <c r="HJE34" s="185"/>
      <c r="HJF34" s="185"/>
      <c r="HJG34" s="185"/>
      <c r="HJH34" s="185"/>
      <c r="HJI34" s="185"/>
      <c r="HJJ34" s="185"/>
      <c r="HJK34" s="185"/>
      <c r="HJL34" s="185"/>
      <c r="HJM34" s="185"/>
      <c r="HJN34" s="185"/>
      <c r="HJO34" s="185"/>
      <c r="HJP34" s="185"/>
      <c r="HJQ34" s="185"/>
      <c r="HJR34" s="185"/>
      <c r="HJS34" s="185"/>
      <c r="HJT34" s="185"/>
      <c r="HJU34" s="185"/>
      <c r="HJV34" s="185"/>
      <c r="HJW34" s="185"/>
      <c r="HJX34" s="185"/>
      <c r="HJY34" s="185"/>
      <c r="HJZ34" s="185"/>
      <c r="HKA34" s="185"/>
      <c r="HKB34" s="185"/>
      <c r="HKC34" s="185"/>
      <c r="HKD34" s="185"/>
      <c r="HKE34" s="185"/>
      <c r="HKF34" s="185"/>
      <c r="HKG34" s="185"/>
      <c r="HKH34" s="185"/>
      <c r="HKI34" s="185"/>
      <c r="HKJ34" s="185"/>
      <c r="HKK34" s="185"/>
      <c r="HKL34" s="185"/>
      <c r="HKM34" s="185"/>
      <c r="HKN34" s="185"/>
      <c r="HKO34" s="185"/>
      <c r="HKP34" s="185"/>
      <c r="HKQ34" s="185"/>
      <c r="HKR34" s="185"/>
      <c r="HKS34" s="185"/>
      <c r="HKT34" s="185"/>
      <c r="HKU34" s="185"/>
      <c r="HKV34" s="185"/>
      <c r="HKW34" s="185"/>
      <c r="HKX34" s="185"/>
      <c r="HKY34" s="185"/>
      <c r="HKZ34" s="185"/>
      <c r="HLA34" s="185"/>
      <c r="HLB34" s="185"/>
      <c r="HLC34" s="185"/>
      <c r="HLD34" s="185"/>
      <c r="HLE34" s="185"/>
      <c r="HLF34" s="185"/>
      <c r="HLG34" s="185"/>
      <c r="HLH34" s="185"/>
      <c r="HLI34" s="185"/>
      <c r="HLJ34" s="185"/>
      <c r="HLK34" s="185"/>
      <c r="HLL34" s="185"/>
      <c r="HLM34" s="185"/>
      <c r="HLN34" s="185"/>
      <c r="HLO34" s="185"/>
      <c r="HLP34" s="185"/>
      <c r="HLQ34" s="185"/>
      <c r="HLR34" s="185"/>
      <c r="HLS34" s="185"/>
      <c r="HLT34" s="185"/>
      <c r="HLU34" s="185"/>
      <c r="HLV34" s="185"/>
      <c r="HLW34" s="185"/>
      <c r="HLX34" s="185"/>
      <c r="HLY34" s="185"/>
      <c r="HLZ34" s="185"/>
      <c r="HMA34" s="185"/>
      <c r="HMB34" s="185"/>
      <c r="HMC34" s="185"/>
      <c r="HMD34" s="185"/>
      <c r="HME34" s="185"/>
      <c r="HMF34" s="185"/>
      <c r="HMG34" s="185"/>
      <c r="HMH34" s="185"/>
      <c r="HMI34" s="185"/>
      <c r="HMJ34" s="185"/>
      <c r="HMK34" s="185"/>
      <c r="HML34" s="185"/>
      <c r="HMM34" s="185"/>
      <c r="HMN34" s="185"/>
      <c r="HMO34" s="185"/>
      <c r="HMP34" s="185"/>
      <c r="HMQ34" s="185"/>
      <c r="HMR34" s="185"/>
      <c r="HMS34" s="185"/>
      <c r="HMT34" s="185"/>
      <c r="HMU34" s="185"/>
      <c r="HMV34" s="185"/>
      <c r="HMW34" s="185"/>
      <c r="HMX34" s="185"/>
      <c r="HMY34" s="185"/>
      <c r="HMZ34" s="185"/>
      <c r="HNA34" s="185"/>
      <c r="HNB34" s="185"/>
      <c r="HNC34" s="185"/>
      <c r="HND34" s="185"/>
      <c r="HNE34" s="185"/>
      <c r="HNF34" s="185"/>
      <c r="HNG34" s="185"/>
      <c r="HNH34" s="185"/>
      <c r="HNI34" s="185"/>
      <c r="HNJ34" s="185"/>
      <c r="HNK34" s="185"/>
      <c r="HNL34" s="185"/>
      <c r="HNM34" s="185"/>
      <c r="HNN34" s="185"/>
      <c r="HNO34" s="185"/>
      <c r="HNP34" s="185"/>
      <c r="HNQ34" s="185"/>
      <c r="HNR34" s="185"/>
      <c r="HNS34" s="185"/>
      <c r="HNT34" s="185"/>
      <c r="HNU34" s="185"/>
      <c r="HNV34" s="185"/>
      <c r="HNW34" s="185"/>
      <c r="HNX34" s="185"/>
      <c r="HNY34" s="185"/>
      <c r="HNZ34" s="185"/>
      <c r="HOA34" s="185"/>
      <c r="HOB34" s="185"/>
      <c r="HOC34" s="185"/>
      <c r="HOD34" s="185"/>
      <c r="HOE34" s="185"/>
      <c r="HOF34" s="185"/>
      <c r="HOG34" s="185"/>
      <c r="HOH34" s="185"/>
      <c r="HOI34" s="185"/>
      <c r="HOJ34" s="185"/>
      <c r="HOK34" s="185"/>
      <c r="HOL34" s="185"/>
      <c r="HOM34" s="185"/>
      <c r="HON34" s="185"/>
      <c r="HOO34" s="185"/>
      <c r="HOP34" s="185"/>
      <c r="HOQ34" s="185"/>
      <c r="HOR34" s="185"/>
      <c r="HOS34" s="185"/>
      <c r="HOT34" s="185"/>
      <c r="HOU34" s="185"/>
      <c r="HOV34" s="185"/>
      <c r="HOW34" s="185"/>
      <c r="HOX34" s="185"/>
      <c r="HOY34" s="185"/>
      <c r="HOZ34" s="185"/>
      <c r="HPA34" s="185"/>
      <c r="HPB34" s="185"/>
      <c r="HPC34" s="185"/>
      <c r="HPD34" s="185"/>
      <c r="HPE34" s="185"/>
      <c r="HPF34" s="185"/>
      <c r="HPG34" s="185"/>
      <c r="HPH34" s="185"/>
      <c r="HPI34" s="185"/>
      <c r="HPJ34" s="185"/>
      <c r="HPK34" s="185"/>
      <c r="HPL34" s="185"/>
      <c r="HPM34" s="185"/>
      <c r="HPN34" s="185"/>
      <c r="HPO34" s="185"/>
      <c r="HPP34" s="185"/>
      <c r="HPQ34" s="185"/>
      <c r="HPR34" s="185"/>
      <c r="HPS34" s="185"/>
      <c r="HPT34" s="185"/>
      <c r="HPU34" s="185"/>
      <c r="HPV34" s="185"/>
      <c r="HPW34" s="185"/>
      <c r="HPX34" s="185"/>
      <c r="HPY34" s="185"/>
      <c r="HPZ34" s="185"/>
      <c r="HQA34" s="185"/>
      <c r="HQB34" s="185"/>
      <c r="HQC34" s="185"/>
      <c r="HQD34" s="185"/>
      <c r="HQE34" s="185"/>
      <c r="HQF34" s="185"/>
      <c r="HQG34" s="185"/>
      <c r="HQH34" s="185"/>
      <c r="HQI34" s="185"/>
      <c r="HQJ34" s="185"/>
      <c r="HQK34" s="185"/>
      <c r="HQL34" s="185"/>
      <c r="HQM34" s="185"/>
      <c r="HQN34" s="185"/>
      <c r="HQO34" s="185"/>
      <c r="HQP34" s="185"/>
      <c r="HQQ34" s="185"/>
      <c r="HQR34" s="185"/>
      <c r="HQS34" s="185"/>
      <c r="HQT34" s="185"/>
      <c r="HQU34" s="185"/>
      <c r="HQV34" s="185"/>
      <c r="HQW34" s="185"/>
      <c r="HQX34" s="185"/>
      <c r="HQY34" s="185"/>
      <c r="HQZ34" s="185"/>
      <c r="HRA34" s="185"/>
      <c r="HRB34" s="185"/>
      <c r="HRC34" s="185"/>
      <c r="HRD34" s="185"/>
      <c r="HRE34" s="185"/>
      <c r="HRF34" s="185"/>
      <c r="HRG34" s="185"/>
      <c r="HRH34" s="185"/>
      <c r="HRI34" s="185"/>
      <c r="HRJ34" s="185"/>
      <c r="HRK34" s="185"/>
      <c r="HRL34" s="185"/>
      <c r="HRM34" s="185"/>
      <c r="HRN34" s="185"/>
      <c r="HRO34" s="185"/>
      <c r="HRP34" s="185"/>
      <c r="HRQ34" s="185"/>
      <c r="HRR34" s="185"/>
      <c r="HRS34" s="185"/>
      <c r="HRT34" s="185"/>
      <c r="HRU34" s="185"/>
      <c r="HRV34" s="185"/>
      <c r="HRW34" s="185"/>
      <c r="HRX34" s="185"/>
      <c r="HRY34" s="185"/>
      <c r="HRZ34" s="185"/>
      <c r="HSA34" s="185"/>
      <c r="HSB34" s="185"/>
      <c r="HSC34" s="185"/>
      <c r="HSD34" s="185"/>
      <c r="HSE34" s="185"/>
      <c r="HSF34" s="185"/>
      <c r="HSG34" s="185"/>
      <c r="HSH34" s="185"/>
      <c r="HSI34" s="185"/>
      <c r="HSJ34" s="185"/>
      <c r="HSK34" s="185"/>
      <c r="HSL34" s="185"/>
      <c r="HSM34" s="185"/>
      <c r="HSN34" s="185"/>
      <c r="HSO34" s="185"/>
      <c r="HSP34" s="185"/>
      <c r="HSQ34" s="185"/>
      <c r="HSR34" s="185"/>
      <c r="HSS34" s="185"/>
      <c r="HST34" s="185"/>
      <c r="HSU34" s="185"/>
      <c r="HSV34" s="185"/>
      <c r="HSW34" s="185"/>
      <c r="HSX34" s="185"/>
      <c r="HSY34" s="185"/>
      <c r="HSZ34" s="185"/>
      <c r="HTA34" s="185"/>
      <c r="HTB34" s="185"/>
      <c r="HTC34" s="185"/>
      <c r="HTD34" s="185"/>
      <c r="HTE34" s="185"/>
      <c r="HTF34" s="185"/>
      <c r="HTG34" s="185"/>
      <c r="HTH34" s="185"/>
      <c r="HTI34" s="185"/>
      <c r="HTJ34" s="185"/>
      <c r="HTK34" s="185"/>
      <c r="HTL34" s="185"/>
      <c r="HTM34" s="185"/>
      <c r="HTN34" s="185"/>
      <c r="HTO34" s="185"/>
      <c r="HTP34" s="185"/>
      <c r="HTQ34" s="185"/>
      <c r="HTR34" s="185"/>
      <c r="HTS34" s="185"/>
      <c r="HTT34" s="185"/>
      <c r="HTU34" s="185"/>
      <c r="HTV34" s="185"/>
      <c r="HTW34" s="185"/>
      <c r="HTX34" s="185"/>
      <c r="HTY34" s="185"/>
      <c r="HTZ34" s="185"/>
      <c r="HUA34" s="185"/>
      <c r="HUB34" s="185"/>
      <c r="HUC34" s="185"/>
      <c r="HUD34" s="185"/>
      <c r="HUE34" s="185"/>
      <c r="HUF34" s="185"/>
      <c r="HUG34" s="185"/>
      <c r="HUH34" s="185"/>
      <c r="HUI34" s="185"/>
      <c r="HUJ34" s="185"/>
      <c r="HUK34" s="185"/>
      <c r="HUL34" s="185"/>
      <c r="HUM34" s="185"/>
      <c r="HUN34" s="185"/>
      <c r="HUO34" s="185"/>
      <c r="HUP34" s="185"/>
      <c r="HUQ34" s="185"/>
      <c r="HUR34" s="185"/>
      <c r="HUS34" s="185"/>
      <c r="HUT34" s="185"/>
      <c r="HUU34" s="185"/>
      <c r="HUV34" s="185"/>
      <c r="HUW34" s="185"/>
      <c r="HUX34" s="185"/>
      <c r="HUY34" s="185"/>
      <c r="HUZ34" s="185"/>
      <c r="HVA34" s="185"/>
      <c r="HVB34" s="185"/>
      <c r="HVC34" s="185"/>
      <c r="HVD34" s="185"/>
      <c r="HVE34" s="185"/>
      <c r="HVF34" s="185"/>
      <c r="HVG34" s="185"/>
      <c r="HVH34" s="185"/>
      <c r="HVI34" s="185"/>
      <c r="HVJ34" s="185"/>
      <c r="HVK34" s="185"/>
      <c r="HVL34" s="185"/>
      <c r="HVM34" s="185"/>
      <c r="HVN34" s="185"/>
      <c r="HVO34" s="185"/>
      <c r="HVP34" s="185"/>
      <c r="HVQ34" s="185"/>
      <c r="HVR34" s="185"/>
      <c r="HVS34" s="185"/>
      <c r="HVT34" s="185"/>
      <c r="HVU34" s="185"/>
      <c r="HVV34" s="185"/>
      <c r="HVW34" s="185"/>
      <c r="HVX34" s="185"/>
      <c r="HVY34" s="185"/>
      <c r="HVZ34" s="185"/>
      <c r="HWA34" s="185"/>
      <c r="HWB34" s="185"/>
      <c r="HWC34" s="185"/>
      <c r="HWD34" s="185"/>
      <c r="HWE34" s="185"/>
      <c r="HWF34" s="185"/>
      <c r="HWG34" s="185"/>
      <c r="HWH34" s="185"/>
      <c r="HWI34" s="185"/>
      <c r="HWJ34" s="185"/>
      <c r="HWK34" s="185"/>
      <c r="HWL34" s="185"/>
      <c r="HWM34" s="185"/>
      <c r="HWN34" s="185"/>
      <c r="HWO34" s="185"/>
      <c r="HWP34" s="185"/>
      <c r="HWQ34" s="185"/>
      <c r="HWR34" s="185"/>
      <c r="HWS34" s="185"/>
      <c r="HWT34" s="185"/>
      <c r="HWU34" s="185"/>
      <c r="HWV34" s="185"/>
      <c r="HWW34" s="185"/>
      <c r="HWX34" s="185"/>
      <c r="HWY34" s="185"/>
      <c r="HWZ34" s="185"/>
      <c r="HXA34" s="185"/>
      <c r="HXB34" s="185"/>
      <c r="HXC34" s="185"/>
      <c r="HXD34" s="185"/>
      <c r="HXE34" s="185"/>
      <c r="HXF34" s="185"/>
      <c r="HXG34" s="185"/>
      <c r="HXH34" s="185"/>
      <c r="HXI34" s="185"/>
      <c r="HXJ34" s="185"/>
      <c r="HXK34" s="185"/>
      <c r="HXL34" s="185"/>
      <c r="HXM34" s="185"/>
      <c r="HXN34" s="185"/>
      <c r="HXO34" s="185"/>
      <c r="HXP34" s="185"/>
      <c r="HXQ34" s="185"/>
      <c r="HXR34" s="185"/>
      <c r="HXS34" s="185"/>
      <c r="HXT34" s="185"/>
      <c r="HXU34" s="185"/>
      <c r="HXV34" s="185"/>
      <c r="HXW34" s="185"/>
      <c r="HXX34" s="185"/>
      <c r="HXY34" s="185"/>
      <c r="HXZ34" s="185"/>
      <c r="HYA34" s="185"/>
      <c r="HYB34" s="185"/>
      <c r="HYC34" s="185"/>
      <c r="HYD34" s="185"/>
      <c r="HYE34" s="185"/>
      <c r="HYF34" s="185"/>
      <c r="HYG34" s="185"/>
      <c r="HYH34" s="185"/>
      <c r="HYI34" s="185"/>
      <c r="HYJ34" s="185"/>
      <c r="HYK34" s="185"/>
      <c r="HYL34" s="185"/>
      <c r="HYM34" s="185"/>
      <c r="HYN34" s="185"/>
      <c r="HYO34" s="185"/>
      <c r="HYP34" s="185"/>
      <c r="HYQ34" s="185"/>
      <c r="HYR34" s="185"/>
      <c r="HYS34" s="185"/>
      <c r="HYT34" s="185"/>
      <c r="HYU34" s="185"/>
      <c r="HYV34" s="185"/>
      <c r="HYW34" s="185"/>
      <c r="HYX34" s="185"/>
      <c r="HYY34" s="185"/>
      <c r="HYZ34" s="185"/>
      <c r="HZA34" s="185"/>
      <c r="HZB34" s="185"/>
      <c r="HZC34" s="185"/>
      <c r="HZD34" s="185"/>
      <c r="HZE34" s="185"/>
      <c r="HZF34" s="185"/>
      <c r="HZG34" s="185"/>
      <c r="HZH34" s="185"/>
      <c r="HZI34" s="185"/>
      <c r="HZJ34" s="185"/>
      <c r="HZK34" s="185"/>
      <c r="HZL34" s="185"/>
      <c r="HZM34" s="185"/>
      <c r="HZN34" s="185"/>
      <c r="HZO34" s="185"/>
      <c r="HZP34" s="185"/>
      <c r="HZQ34" s="185"/>
      <c r="HZR34" s="185"/>
      <c r="HZS34" s="185"/>
      <c r="HZT34" s="185"/>
      <c r="HZU34" s="185"/>
      <c r="HZV34" s="185"/>
      <c r="HZW34" s="185"/>
      <c r="HZX34" s="185"/>
      <c r="HZY34" s="185"/>
      <c r="HZZ34" s="185"/>
      <c r="IAA34" s="185"/>
      <c r="IAB34" s="185"/>
      <c r="IAC34" s="185"/>
      <c r="IAD34" s="185"/>
      <c r="IAE34" s="185"/>
      <c r="IAF34" s="185"/>
      <c r="IAG34" s="185"/>
      <c r="IAH34" s="185"/>
      <c r="IAI34" s="185"/>
      <c r="IAJ34" s="185"/>
      <c r="IAK34" s="185"/>
      <c r="IAL34" s="185"/>
      <c r="IAM34" s="185"/>
      <c r="IAN34" s="185"/>
      <c r="IAO34" s="185"/>
      <c r="IAP34" s="185"/>
      <c r="IAQ34" s="185"/>
      <c r="IAR34" s="185"/>
      <c r="IAS34" s="185"/>
      <c r="IAT34" s="185"/>
      <c r="IAU34" s="185"/>
      <c r="IAV34" s="185"/>
      <c r="IAW34" s="185"/>
      <c r="IAX34" s="185"/>
      <c r="IAY34" s="185"/>
      <c r="IAZ34" s="185"/>
      <c r="IBA34" s="185"/>
      <c r="IBB34" s="185"/>
      <c r="IBC34" s="185"/>
      <c r="IBD34" s="185"/>
      <c r="IBE34" s="185"/>
      <c r="IBF34" s="185"/>
      <c r="IBG34" s="185"/>
      <c r="IBH34" s="185"/>
      <c r="IBI34" s="185"/>
      <c r="IBJ34" s="185"/>
      <c r="IBK34" s="185"/>
      <c r="IBL34" s="185"/>
      <c r="IBM34" s="185"/>
      <c r="IBN34" s="185"/>
      <c r="IBO34" s="185"/>
      <c r="IBP34" s="185"/>
      <c r="IBQ34" s="185"/>
      <c r="IBR34" s="185"/>
      <c r="IBS34" s="185"/>
      <c r="IBT34" s="185"/>
      <c r="IBU34" s="185"/>
      <c r="IBV34" s="185"/>
      <c r="IBW34" s="185"/>
      <c r="IBX34" s="185"/>
      <c r="IBY34" s="185"/>
      <c r="IBZ34" s="185"/>
      <c r="ICA34" s="185"/>
      <c r="ICB34" s="185"/>
      <c r="ICC34" s="185"/>
      <c r="ICD34" s="185"/>
      <c r="ICE34" s="185"/>
      <c r="ICF34" s="185"/>
      <c r="ICG34" s="185"/>
      <c r="ICH34" s="185"/>
      <c r="ICI34" s="185"/>
      <c r="ICJ34" s="185"/>
      <c r="ICK34" s="185"/>
      <c r="ICL34" s="185"/>
      <c r="ICM34" s="185"/>
      <c r="ICN34" s="185"/>
      <c r="ICO34" s="185"/>
      <c r="ICP34" s="185"/>
      <c r="ICQ34" s="185"/>
      <c r="ICR34" s="185"/>
      <c r="ICS34" s="185"/>
      <c r="ICT34" s="185"/>
      <c r="ICU34" s="185"/>
      <c r="ICV34" s="185"/>
      <c r="ICW34" s="185"/>
      <c r="ICX34" s="185"/>
      <c r="ICY34" s="185"/>
      <c r="ICZ34" s="185"/>
      <c r="IDA34" s="185"/>
      <c r="IDB34" s="185"/>
      <c r="IDC34" s="185"/>
      <c r="IDD34" s="185"/>
      <c r="IDE34" s="185"/>
      <c r="IDF34" s="185"/>
      <c r="IDG34" s="185"/>
      <c r="IDH34" s="185"/>
      <c r="IDI34" s="185"/>
      <c r="IDJ34" s="185"/>
      <c r="IDK34" s="185"/>
      <c r="IDL34" s="185"/>
      <c r="IDM34" s="185"/>
      <c r="IDN34" s="185"/>
      <c r="IDO34" s="185"/>
      <c r="IDP34" s="185"/>
      <c r="IDQ34" s="185"/>
      <c r="IDR34" s="185"/>
      <c r="IDS34" s="185"/>
      <c r="IDT34" s="185"/>
      <c r="IDU34" s="185"/>
      <c r="IDV34" s="185"/>
      <c r="IDW34" s="185"/>
      <c r="IDX34" s="185"/>
      <c r="IDY34" s="185"/>
      <c r="IDZ34" s="185"/>
      <c r="IEA34" s="185"/>
      <c r="IEB34" s="185"/>
      <c r="IEC34" s="185"/>
      <c r="IED34" s="185"/>
      <c r="IEE34" s="185"/>
      <c r="IEF34" s="185"/>
      <c r="IEG34" s="185"/>
      <c r="IEH34" s="185"/>
      <c r="IEI34" s="185"/>
      <c r="IEJ34" s="185"/>
      <c r="IEK34" s="185"/>
      <c r="IEL34" s="185"/>
      <c r="IEM34" s="185"/>
      <c r="IEN34" s="185"/>
      <c r="IEO34" s="185"/>
      <c r="IEP34" s="185"/>
      <c r="IEQ34" s="185"/>
      <c r="IER34" s="185"/>
      <c r="IES34" s="185"/>
      <c r="IET34" s="185"/>
      <c r="IEU34" s="185"/>
      <c r="IEV34" s="185"/>
      <c r="IEW34" s="185"/>
      <c r="IEX34" s="185"/>
      <c r="IEY34" s="185"/>
      <c r="IEZ34" s="185"/>
      <c r="IFA34" s="185"/>
      <c r="IFB34" s="185"/>
      <c r="IFC34" s="185"/>
      <c r="IFD34" s="185"/>
      <c r="IFE34" s="185"/>
      <c r="IFF34" s="185"/>
      <c r="IFG34" s="185"/>
      <c r="IFH34" s="185"/>
      <c r="IFI34" s="185"/>
      <c r="IFJ34" s="185"/>
      <c r="IFK34" s="185"/>
      <c r="IFL34" s="185"/>
      <c r="IFM34" s="185"/>
      <c r="IFN34" s="185"/>
      <c r="IFO34" s="185"/>
      <c r="IFP34" s="185"/>
      <c r="IFQ34" s="185"/>
      <c r="IFR34" s="185"/>
      <c r="IFS34" s="185"/>
      <c r="IFT34" s="185"/>
      <c r="IFU34" s="185"/>
      <c r="IFV34" s="185"/>
      <c r="IFW34" s="185"/>
      <c r="IFX34" s="185"/>
      <c r="IFY34" s="185"/>
      <c r="IFZ34" s="185"/>
      <c r="IGA34" s="185"/>
      <c r="IGB34" s="185"/>
      <c r="IGC34" s="185"/>
      <c r="IGD34" s="185"/>
      <c r="IGE34" s="185"/>
      <c r="IGF34" s="185"/>
      <c r="IGG34" s="185"/>
      <c r="IGH34" s="185"/>
      <c r="IGI34" s="185"/>
      <c r="IGJ34" s="185"/>
      <c r="IGK34" s="185"/>
      <c r="IGL34" s="185"/>
      <c r="IGM34" s="185"/>
      <c r="IGN34" s="185"/>
      <c r="IGO34" s="185"/>
      <c r="IGP34" s="185"/>
      <c r="IGQ34" s="185"/>
      <c r="IGR34" s="185"/>
      <c r="IGS34" s="185"/>
      <c r="IGT34" s="185"/>
      <c r="IGU34" s="185"/>
      <c r="IGV34" s="185"/>
      <c r="IGW34" s="185"/>
      <c r="IGX34" s="185"/>
      <c r="IGY34" s="185"/>
      <c r="IGZ34" s="185"/>
      <c r="IHA34" s="185"/>
      <c r="IHB34" s="185"/>
      <c r="IHC34" s="185"/>
      <c r="IHD34" s="185"/>
      <c r="IHE34" s="185"/>
      <c r="IHF34" s="185"/>
      <c r="IHG34" s="185"/>
      <c r="IHH34" s="185"/>
      <c r="IHI34" s="185"/>
      <c r="IHJ34" s="185"/>
      <c r="IHK34" s="185"/>
      <c r="IHL34" s="185"/>
      <c r="IHM34" s="185"/>
      <c r="IHN34" s="185"/>
      <c r="IHO34" s="185"/>
      <c r="IHP34" s="185"/>
      <c r="IHQ34" s="185"/>
      <c r="IHR34" s="185"/>
      <c r="IHS34" s="185"/>
      <c r="IHT34" s="185"/>
      <c r="IHU34" s="185"/>
      <c r="IHV34" s="185"/>
      <c r="IHW34" s="185"/>
      <c r="IHX34" s="185"/>
      <c r="IHY34" s="185"/>
      <c r="IHZ34" s="185"/>
      <c r="IIA34" s="185"/>
      <c r="IIB34" s="185"/>
      <c r="IIC34" s="185"/>
      <c r="IID34" s="185"/>
      <c r="IIE34" s="185"/>
      <c r="IIF34" s="185"/>
      <c r="IIG34" s="185"/>
      <c r="IIH34" s="185"/>
      <c r="III34" s="185"/>
      <c r="IIJ34" s="185"/>
      <c r="IIK34" s="185"/>
      <c r="IIL34" s="185"/>
      <c r="IIM34" s="185"/>
      <c r="IIN34" s="185"/>
      <c r="IIO34" s="185"/>
      <c r="IIP34" s="185"/>
      <c r="IIQ34" s="185"/>
      <c r="IIR34" s="185"/>
      <c r="IIS34" s="185"/>
      <c r="IIT34" s="185"/>
      <c r="IIU34" s="185"/>
      <c r="IIV34" s="185"/>
      <c r="IIW34" s="185"/>
      <c r="IIX34" s="185"/>
      <c r="IIY34" s="185"/>
      <c r="IIZ34" s="185"/>
      <c r="IJA34" s="185"/>
      <c r="IJB34" s="185"/>
      <c r="IJC34" s="185"/>
      <c r="IJD34" s="185"/>
      <c r="IJE34" s="185"/>
      <c r="IJF34" s="185"/>
      <c r="IJG34" s="185"/>
      <c r="IJH34" s="185"/>
      <c r="IJI34" s="185"/>
      <c r="IJJ34" s="185"/>
      <c r="IJK34" s="185"/>
      <c r="IJL34" s="185"/>
      <c r="IJM34" s="185"/>
      <c r="IJN34" s="185"/>
      <c r="IJO34" s="185"/>
      <c r="IJP34" s="185"/>
      <c r="IJQ34" s="185"/>
      <c r="IJR34" s="185"/>
      <c r="IJS34" s="185"/>
      <c r="IJT34" s="185"/>
      <c r="IJU34" s="185"/>
      <c r="IJV34" s="185"/>
      <c r="IJW34" s="185"/>
      <c r="IJX34" s="185"/>
      <c r="IJY34" s="185"/>
      <c r="IJZ34" s="185"/>
      <c r="IKA34" s="185"/>
      <c r="IKB34" s="185"/>
      <c r="IKC34" s="185"/>
      <c r="IKD34" s="185"/>
      <c r="IKE34" s="185"/>
      <c r="IKF34" s="185"/>
      <c r="IKG34" s="185"/>
      <c r="IKH34" s="185"/>
      <c r="IKI34" s="185"/>
      <c r="IKJ34" s="185"/>
      <c r="IKK34" s="185"/>
      <c r="IKL34" s="185"/>
      <c r="IKM34" s="185"/>
      <c r="IKN34" s="185"/>
      <c r="IKO34" s="185"/>
      <c r="IKP34" s="185"/>
      <c r="IKQ34" s="185"/>
      <c r="IKR34" s="185"/>
      <c r="IKS34" s="185"/>
      <c r="IKT34" s="185"/>
      <c r="IKU34" s="185"/>
      <c r="IKV34" s="185"/>
      <c r="IKW34" s="185"/>
      <c r="IKX34" s="185"/>
      <c r="IKY34" s="185"/>
      <c r="IKZ34" s="185"/>
      <c r="ILA34" s="185"/>
      <c r="ILB34" s="185"/>
      <c r="ILC34" s="185"/>
      <c r="ILD34" s="185"/>
      <c r="ILE34" s="185"/>
      <c r="ILF34" s="185"/>
      <c r="ILG34" s="185"/>
      <c r="ILH34" s="185"/>
      <c r="ILI34" s="185"/>
      <c r="ILJ34" s="185"/>
      <c r="ILK34" s="185"/>
      <c r="ILL34" s="185"/>
      <c r="ILM34" s="185"/>
      <c r="ILN34" s="185"/>
      <c r="ILO34" s="185"/>
      <c r="ILP34" s="185"/>
      <c r="ILQ34" s="185"/>
      <c r="ILR34" s="185"/>
      <c r="ILS34" s="185"/>
      <c r="ILT34" s="185"/>
      <c r="ILU34" s="185"/>
      <c r="ILV34" s="185"/>
      <c r="ILW34" s="185"/>
      <c r="ILX34" s="185"/>
      <c r="ILY34" s="185"/>
      <c r="ILZ34" s="185"/>
      <c r="IMA34" s="185"/>
      <c r="IMB34" s="185"/>
      <c r="IMC34" s="185"/>
      <c r="IMD34" s="185"/>
      <c r="IME34" s="185"/>
      <c r="IMF34" s="185"/>
      <c r="IMG34" s="185"/>
      <c r="IMH34" s="185"/>
      <c r="IMI34" s="185"/>
      <c r="IMJ34" s="185"/>
      <c r="IMK34" s="185"/>
      <c r="IML34" s="185"/>
      <c r="IMM34" s="185"/>
      <c r="IMN34" s="185"/>
      <c r="IMO34" s="185"/>
      <c r="IMP34" s="185"/>
      <c r="IMQ34" s="185"/>
      <c r="IMR34" s="185"/>
      <c r="IMS34" s="185"/>
      <c r="IMT34" s="185"/>
      <c r="IMU34" s="185"/>
      <c r="IMV34" s="185"/>
      <c r="IMW34" s="185"/>
      <c r="IMX34" s="185"/>
      <c r="IMY34" s="185"/>
      <c r="IMZ34" s="185"/>
      <c r="INA34" s="185"/>
      <c r="INB34" s="185"/>
      <c r="INC34" s="185"/>
      <c r="IND34" s="185"/>
      <c r="INE34" s="185"/>
      <c r="INF34" s="185"/>
      <c r="ING34" s="185"/>
      <c r="INH34" s="185"/>
      <c r="INI34" s="185"/>
      <c r="INJ34" s="185"/>
      <c r="INK34" s="185"/>
      <c r="INL34" s="185"/>
      <c r="INM34" s="185"/>
      <c r="INN34" s="185"/>
      <c r="INO34" s="185"/>
      <c r="INP34" s="185"/>
      <c r="INQ34" s="185"/>
      <c r="INR34" s="185"/>
      <c r="INS34" s="185"/>
      <c r="INT34" s="185"/>
      <c r="INU34" s="185"/>
      <c r="INV34" s="185"/>
      <c r="INW34" s="185"/>
      <c r="INX34" s="185"/>
      <c r="INY34" s="185"/>
      <c r="INZ34" s="185"/>
      <c r="IOA34" s="185"/>
      <c r="IOB34" s="185"/>
      <c r="IOC34" s="185"/>
      <c r="IOD34" s="185"/>
      <c r="IOE34" s="185"/>
      <c r="IOF34" s="185"/>
      <c r="IOG34" s="185"/>
      <c r="IOH34" s="185"/>
      <c r="IOI34" s="185"/>
      <c r="IOJ34" s="185"/>
      <c r="IOK34" s="185"/>
      <c r="IOL34" s="185"/>
      <c r="IOM34" s="185"/>
      <c r="ION34" s="185"/>
      <c r="IOO34" s="185"/>
      <c r="IOP34" s="185"/>
      <c r="IOQ34" s="185"/>
      <c r="IOR34" s="185"/>
      <c r="IOS34" s="185"/>
      <c r="IOT34" s="185"/>
      <c r="IOU34" s="185"/>
      <c r="IOV34" s="185"/>
      <c r="IOW34" s="185"/>
      <c r="IOX34" s="185"/>
      <c r="IOY34" s="185"/>
      <c r="IOZ34" s="185"/>
      <c r="IPA34" s="185"/>
      <c r="IPB34" s="185"/>
      <c r="IPC34" s="185"/>
      <c r="IPD34" s="185"/>
      <c r="IPE34" s="185"/>
      <c r="IPF34" s="185"/>
      <c r="IPG34" s="185"/>
      <c r="IPH34" s="185"/>
      <c r="IPI34" s="185"/>
      <c r="IPJ34" s="185"/>
      <c r="IPK34" s="185"/>
      <c r="IPL34" s="185"/>
      <c r="IPM34" s="185"/>
      <c r="IPN34" s="185"/>
      <c r="IPO34" s="185"/>
      <c r="IPP34" s="185"/>
      <c r="IPQ34" s="185"/>
      <c r="IPR34" s="185"/>
      <c r="IPS34" s="185"/>
      <c r="IPT34" s="185"/>
      <c r="IPU34" s="185"/>
      <c r="IPV34" s="185"/>
      <c r="IPW34" s="185"/>
      <c r="IPX34" s="185"/>
      <c r="IPY34" s="185"/>
      <c r="IPZ34" s="185"/>
      <c r="IQA34" s="185"/>
      <c r="IQB34" s="185"/>
      <c r="IQC34" s="185"/>
      <c r="IQD34" s="185"/>
      <c r="IQE34" s="185"/>
      <c r="IQF34" s="185"/>
      <c r="IQG34" s="185"/>
      <c r="IQH34" s="185"/>
      <c r="IQI34" s="185"/>
      <c r="IQJ34" s="185"/>
      <c r="IQK34" s="185"/>
      <c r="IQL34" s="185"/>
      <c r="IQM34" s="185"/>
      <c r="IQN34" s="185"/>
      <c r="IQO34" s="185"/>
      <c r="IQP34" s="185"/>
      <c r="IQQ34" s="185"/>
      <c r="IQR34" s="185"/>
      <c r="IQS34" s="185"/>
      <c r="IQT34" s="185"/>
      <c r="IQU34" s="185"/>
      <c r="IQV34" s="185"/>
      <c r="IQW34" s="185"/>
      <c r="IQX34" s="185"/>
      <c r="IQY34" s="185"/>
      <c r="IQZ34" s="185"/>
      <c r="IRA34" s="185"/>
      <c r="IRB34" s="185"/>
      <c r="IRC34" s="185"/>
      <c r="IRD34" s="185"/>
      <c r="IRE34" s="185"/>
      <c r="IRF34" s="185"/>
      <c r="IRG34" s="185"/>
      <c r="IRH34" s="185"/>
      <c r="IRI34" s="185"/>
      <c r="IRJ34" s="185"/>
      <c r="IRK34" s="185"/>
      <c r="IRL34" s="185"/>
      <c r="IRM34" s="185"/>
      <c r="IRN34" s="185"/>
      <c r="IRO34" s="185"/>
      <c r="IRP34" s="185"/>
      <c r="IRQ34" s="185"/>
      <c r="IRR34" s="185"/>
      <c r="IRS34" s="185"/>
      <c r="IRT34" s="185"/>
      <c r="IRU34" s="185"/>
      <c r="IRV34" s="185"/>
      <c r="IRW34" s="185"/>
      <c r="IRX34" s="185"/>
      <c r="IRY34" s="185"/>
      <c r="IRZ34" s="185"/>
      <c r="ISA34" s="185"/>
      <c r="ISB34" s="185"/>
      <c r="ISC34" s="185"/>
      <c r="ISD34" s="185"/>
      <c r="ISE34" s="185"/>
      <c r="ISF34" s="185"/>
      <c r="ISG34" s="185"/>
      <c r="ISH34" s="185"/>
      <c r="ISI34" s="185"/>
      <c r="ISJ34" s="185"/>
      <c r="ISK34" s="185"/>
      <c r="ISL34" s="185"/>
      <c r="ISM34" s="185"/>
      <c r="ISN34" s="185"/>
      <c r="ISO34" s="185"/>
      <c r="ISP34" s="185"/>
      <c r="ISQ34" s="185"/>
      <c r="ISR34" s="185"/>
      <c r="ISS34" s="185"/>
      <c r="IST34" s="185"/>
      <c r="ISU34" s="185"/>
      <c r="ISV34" s="185"/>
      <c r="ISW34" s="185"/>
      <c r="ISX34" s="185"/>
      <c r="ISY34" s="185"/>
      <c r="ISZ34" s="185"/>
      <c r="ITA34" s="185"/>
      <c r="ITB34" s="185"/>
      <c r="ITC34" s="185"/>
      <c r="ITD34" s="185"/>
      <c r="ITE34" s="185"/>
      <c r="ITF34" s="185"/>
      <c r="ITG34" s="185"/>
      <c r="ITH34" s="185"/>
      <c r="ITI34" s="185"/>
      <c r="ITJ34" s="185"/>
      <c r="ITK34" s="185"/>
      <c r="ITL34" s="185"/>
      <c r="ITM34" s="185"/>
      <c r="ITN34" s="185"/>
      <c r="ITO34" s="185"/>
      <c r="ITP34" s="185"/>
      <c r="ITQ34" s="185"/>
      <c r="ITR34" s="185"/>
      <c r="ITS34" s="185"/>
      <c r="ITT34" s="185"/>
      <c r="ITU34" s="185"/>
      <c r="ITV34" s="185"/>
      <c r="ITW34" s="185"/>
      <c r="ITX34" s="185"/>
      <c r="ITY34" s="185"/>
      <c r="ITZ34" s="185"/>
      <c r="IUA34" s="185"/>
      <c r="IUB34" s="185"/>
      <c r="IUC34" s="185"/>
      <c r="IUD34" s="185"/>
      <c r="IUE34" s="185"/>
      <c r="IUF34" s="185"/>
      <c r="IUG34" s="185"/>
      <c r="IUH34" s="185"/>
      <c r="IUI34" s="185"/>
      <c r="IUJ34" s="185"/>
      <c r="IUK34" s="185"/>
      <c r="IUL34" s="185"/>
      <c r="IUM34" s="185"/>
      <c r="IUN34" s="185"/>
      <c r="IUO34" s="185"/>
      <c r="IUP34" s="185"/>
      <c r="IUQ34" s="185"/>
      <c r="IUR34" s="185"/>
      <c r="IUS34" s="185"/>
      <c r="IUT34" s="185"/>
      <c r="IUU34" s="185"/>
      <c r="IUV34" s="185"/>
      <c r="IUW34" s="185"/>
      <c r="IUX34" s="185"/>
      <c r="IUY34" s="185"/>
      <c r="IUZ34" s="185"/>
      <c r="IVA34" s="185"/>
      <c r="IVB34" s="185"/>
      <c r="IVC34" s="185"/>
      <c r="IVD34" s="185"/>
      <c r="IVE34" s="185"/>
      <c r="IVF34" s="185"/>
      <c r="IVG34" s="185"/>
      <c r="IVH34" s="185"/>
      <c r="IVI34" s="185"/>
      <c r="IVJ34" s="185"/>
      <c r="IVK34" s="185"/>
      <c r="IVL34" s="185"/>
      <c r="IVM34" s="185"/>
      <c r="IVN34" s="185"/>
      <c r="IVO34" s="185"/>
      <c r="IVP34" s="185"/>
      <c r="IVQ34" s="185"/>
      <c r="IVR34" s="185"/>
      <c r="IVS34" s="185"/>
      <c r="IVT34" s="185"/>
      <c r="IVU34" s="185"/>
      <c r="IVV34" s="185"/>
      <c r="IVW34" s="185"/>
      <c r="IVX34" s="185"/>
      <c r="IVY34" s="185"/>
      <c r="IVZ34" s="185"/>
      <c r="IWA34" s="185"/>
      <c r="IWB34" s="185"/>
      <c r="IWC34" s="185"/>
      <c r="IWD34" s="185"/>
      <c r="IWE34" s="185"/>
      <c r="IWF34" s="185"/>
      <c r="IWG34" s="185"/>
      <c r="IWH34" s="185"/>
      <c r="IWI34" s="185"/>
      <c r="IWJ34" s="185"/>
      <c r="IWK34" s="185"/>
      <c r="IWL34" s="185"/>
      <c r="IWM34" s="185"/>
      <c r="IWN34" s="185"/>
      <c r="IWO34" s="185"/>
      <c r="IWP34" s="185"/>
      <c r="IWQ34" s="185"/>
      <c r="IWR34" s="185"/>
      <c r="IWS34" s="185"/>
      <c r="IWT34" s="185"/>
      <c r="IWU34" s="185"/>
      <c r="IWV34" s="185"/>
      <c r="IWW34" s="185"/>
      <c r="IWX34" s="185"/>
      <c r="IWY34" s="185"/>
      <c r="IWZ34" s="185"/>
      <c r="IXA34" s="185"/>
      <c r="IXB34" s="185"/>
      <c r="IXC34" s="185"/>
      <c r="IXD34" s="185"/>
      <c r="IXE34" s="185"/>
      <c r="IXF34" s="185"/>
      <c r="IXG34" s="185"/>
      <c r="IXH34" s="185"/>
      <c r="IXI34" s="185"/>
      <c r="IXJ34" s="185"/>
      <c r="IXK34" s="185"/>
      <c r="IXL34" s="185"/>
      <c r="IXM34" s="185"/>
      <c r="IXN34" s="185"/>
      <c r="IXO34" s="185"/>
      <c r="IXP34" s="185"/>
      <c r="IXQ34" s="185"/>
      <c r="IXR34" s="185"/>
      <c r="IXS34" s="185"/>
      <c r="IXT34" s="185"/>
      <c r="IXU34" s="185"/>
      <c r="IXV34" s="185"/>
      <c r="IXW34" s="185"/>
      <c r="IXX34" s="185"/>
      <c r="IXY34" s="185"/>
      <c r="IXZ34" s="185"/>
      <c r="IYA34" s="185"/>
      <c r="IYB34" s="185"/>
      <c r="IYC34" s="185"/>
      <c r="IYD34" s="185"/>
      <c r="IYE34" s="185"/>
      <c r="IYF34" s="185"/>
      <c r="IYG34" s="185"/>
      <c r="IYH34" s="185"/>
      <c r="IYI34" s="185"/>
      <c r="IYJ34" s="185"/>
      <c r="IYK34" s="185"/>
      <c r="IYL34" s="185"/>
      <c r="IYM34" s="185"/>
      <c r="IYN34" s="185"/>
      <c r="IYO34" s="185"/>
      <c r="IYP34" s="185"/>
      <c r="IYQ34" s="185"/>
      <c r="IYR34" s="185"/>
      <c r="IYS34" s="185"/>
      <c r="IYT34" s="185"/>
      <c r="IYU34" s="185"/>
      <c r="IYV34" s="185"/>
      <c r="IYW34" s="185"/>
      <c r="IYX34" s="185"/>
      <c r="IYY34" s="185"/>
      <c r="IYZ34" s="185"/>
      <c r="IZA34" s="185"/>
      <c r="IZB34" s="185"/>
      <c r="IZC34" s="185"/>
      <c r="IZD34" s="185"/>
      <c r="IZE34" s="185"/>
      <c r="IZF34" s="185"/>
      <c r="IZG34" s="185"/>
      <c r="IZH34" s="185"/>
      <c r="IZI34" s="185"/>
      <c r="IZJ34" s="185"/>
      <c r="IZK34" s="185"/>
      <c r="IZL34" s="185"/>
      <c r="IZM34" s="185"/>
      <c r="IZN34" s="185"/>
      <c r="IZO34" s="185"/>
      <c r="IZP34" s="185"/>
      <c r="IZQ34" s="185"/>
      <c r="IZR34" s="185"/>
      <c r="IZS34" s="185"/>
      <c r="IZT34" s="185"/>
      <c r="IZU34" s="185"/>
      <c r="IZV34" s="185"/>
      <c r="IZW34" s="185"/>
      <c r="IZX34" s="185"/>
      <c r="IZY34" s="185"/>
      <c r="IZZ34" s="185"/>
      <c r="JAA34" s="185"/>
      <c r="JAB34" s="185"/>
      <c r="JAC34" s="185"/>
      <c r="JAD34" s="185"/>
      <c r="JAE34" s="185"/>
      <c r="JAF34" s="185"/>
      <c r="JAG34" s="185"/>
      <c r="JAH34" s="185"/>
      <c r="JAI34" s="185"/>
      <c r="JAJ34" s="185"/>
      <c r="JAK34" s="185"/>
      <c r="JAL34" s="185"/>
      <c r="JAM34" s="185"/>
      <c r="JAN34" s="185"/>
      <c r="JAO34" s="185"/>
      <c r="JAP34" s="185"/>
      <c r="JAQ34" s="185"/>
      <c r="JAR34" s="185"/>
      <c r="JAS34" s="185"/>
      <c r="JAT34" s="185"/>
      <c r="JAU34" s="185"/>
      <c r="JAV34" s="185"/>
      <c r="JAW34" s="185"/>
      <c r="JAX34" s="185"/>
      <c r="JAY34" s="185"/>
      <c r="JAZ34" s="185"/>
      <c r="JBA34" s="185"/>
      <c r="JBB34" s="185"/>
      <c r="JBC34" s="185"/>
      <c r="JBD34" s="185"/>
      <c r="JBE34" s="185"/>
      <c r="JBF34" s="185"/>
      <c r="JBG34" s="185"/>
      <c r="JBH34" s="185"/>
      <c r="JBI34" s="185"/>
      <c r="JBJ34" s="185"/>
      <c r="JBK34" s="185"/>
      <c r="JBL34" s="185"/>
      <c r="JBM34" s="185"/>
      <c r="JBN34" s="185"/>
      <c r="JBO34" s="185"/>
      <c r="JBP34" s="185"/>
      <c r="JBQ34" s="185"/>
      <c r="JBR34" s="185"/>
      <c r="JBS34" s="185"/>
      <c r="JBT34" s="185"/>
      <c r="JBU34" s="185"/>
      <c r="JBV34" s="185"/>
      <c r="JBW34" s="185"/>
      <c r="JBX34" s="185"/>
      <c r="JBY34" s="185"/>
      <c r="JBZ34" s="185"/>
      <c r="JCA34" s="185"/>
      <c r="JCB34" s="185"/>
      <c r="JCC34" s="185"/>
      <c r="JCD34" s="185"/>
      <c r="JCE34" s="185"/>
      <c r="JCF34" s="185"/>
      <c r="JCG34" s="185"/>
      <c r="JCH34" s="185"/>
      <c r="JCI34" s="185"/>
      <c r="JCJ34" s="185"/>
      <c r="JCK34" s="185"/>
      <c r="JCL34" s="185"/>
      <c r="JCM34" s="185"/>
      <c r="JCN34" s="185"/>
      <c r="JCO34" s="185"/>
      <c r="JCP34" s="185"/>
      <c r="JCQ34" s="185"/>
      <c r="JCR34" s="185"/>
      <c r="JCS34" s="185"/>
      <c r="JCT34" s="185"/>
      <c r="JCU34" s="185"/>
      <c r="JCV34" s="185"/>
      <c r="JCW34" s="185"/>
      <c r="JCX34" s="185"/>
      <c r="JCY34" s="185"/>
      <c r="JCZ34" s="185"/>
      <c r="JDA34" s="185"/>
      <c r="JDB34" s="185"/>
      <c r="JDC34" s="185"/>
      <c r="JDD34" s="185"/>
      <c r="JDE34" s="185"/>
      <c r="JDF34" s="185"/>
      <c r="JDG34" s="185"/>
      <c r="JDH34" s="185"/>
      <c r="JDI34" s="185"/>
      <c r="JDJ34" s="185"/>
      <c r="JDK34" s="185"/>
      <c r="JDL34" s="185"/>
      <c r="JDM34" s="185"/>
      <c r="JDN34" s="185"/>
      <c r="JDO34" s="185"/>
      <c r="JDP34" s="185"/>
      <c r="JDQ34" s="185"/>
      <c r="JDR34" s="185"/>
      <c r="JDS34" s="185"/>
      <c r="JDT34" s="185"/>
      <c r="JDU34" s="185"/>
      <c r="JDV34" s="185"/>
      <c r="JDW34" s="185"/>
      <c r="JDX34" s="185"/>
      <c r="JDY34" s="185"/>
      <c r="JDZ34" s="185"/>
      <c r="JEA34" s="185"/>
      <c r="JEB34" s="185"/>
      <c r="JEC34" s="185"/>
      <c r="JED34" s="185"/>
      <c r="JEE34" s="185"/>
      <c r="JEF34" s="185"/>
      <c r="JEG34" s="185"/>
      <c r="JEH34" s="185"/>
      <c r="JEI34" s="185"/>
      <c r="JEJ34" s="185"/>
      <c r="JEK34" s="185"/>
      <c r="JEL34" s="185"/>
      <c r="JEM34" s="185"/>
      <c r="JEN34" s="185"/>
      <c r="JEO34" s="185"/>
      <c r="JEP34" s="185"/>
      <c r="JEQ34" s="185"/>
      <c r="JER34" s="185"/>
      <c r="JES34" s="185"/>
      <c r="JET34" s="185"/>
      <c r="JEU34" s="185"/>
      <c r="JEV34" s="185"/>
      <c r="JEW34" s="185"/>
      <c r="JEX34" s="185"/>
      <c r="JEY34" s="185"/>
      <c r="JEZ34" s="185"/>
      <c r="JFA34" s="185"/>
      <c r="JFB34" s="185"/>
      <c r="JFC34" s="185"/>
      <c r="JFD34" s="185"/>
      <c r="JFE34" s="185"/>
      <c r="JFF34" s="185"/>
      <c r="JFG34" s="185"/>
      <c r="JFH34" s="185"/>
      <c r="JFI34" s="185"/>
      <c r="JFJ34" s="185"/>
      <c r="JFK34" s="185"/>
      <c r="JFL34" s="185"/>
      <c r="JFM34" s="185"/>
      <c r="JFN34" s="185"/>
      <c r="JFO34" s="185"/>
      <c r="JFP34" s="185"/>
      <c r="JFQ34" s="185"/>
      <c r="JFR34" s="185"/>
      <c r="JFS34" s="185"/>
      <c r="JFT34" s="185"/>
      <c r="JFU34" s="185"/>
      <c r="JFV34" s="185"/>
      <c r="JFW34" s="185"/>
      <c r="JFX34" s="185"/>
      <c r="JFY34" s="185"/>
      <c r="JFZ34" s="185"/>
      <c r="JGA34" s="185"/>
      <c r="JGB34" s="185"/>
      <c r="JGC34" s="185"/>
      <c r="JGD34" s="185"/>
      <c r="JGE34" s="185"/>
      <c r="JGF34" s="185"/>
      <c r="JGG34" s="185"/>
      <c r="JGH34" s="185"/>
      <c r="JGI34" s="185"/>
      <c r="JGJ34" s="185"/>
      <c r="JGK34" s="185"/>
      <c r="JGL34" s="185"/>
      <c r="JGM34" s="185"/>
      <c r="JGN34" s="185"/>
      <c r="JGO34" s="185"/>
      <c r="JGP34" s="185"/>
      <c r="JGQ34" s="185"/>
      <c r="JGR34" s="185"/>
      <c r="JGS34" s="185"/>
      <c r="JGT34" s="185"/>
      <c r="JGU34" s="185"/>
      <c r="JGV34" s="185"/>
      <c r="JGW34" s="185"/>
      <c r="JGX34" s="185"/>
      <c r="JGY34" s="185"/>
      <c r="JGZ34" s="185"/>
      <c r="JHA34" s="185"/>
      <c r="JHB34" s="185"/>
      <c r="JHC34" s="185"/>
      <c r="JHD34" s="185"/>
      <c r="JHE34" s="185"/>
      <c r="JHF34" s="185"/>
      <c r="JHG34" s="185"/>
      <c r="JHH34" s="185"/>
      <c r="JHI34" s="185"/>
      <c r="JHJ34" s="185"/>
      <c r="JHK34" s="185"/>
      <c r="JHL34" s="185"/>
      <c r="JHM34" s="185"/>
      <c r="JHN34" s="185"/>
      <c r="JHO34" s="185"/>
      <c r="JHP34" s="185"/>
      <c r="JHQ34" s="185"/>
      <c r="JHR34" s="185"/>
      <c r="JHS34" s="185"/>
      <c r="JHT34" s="185"/>
      <c r="JHU34" s="185"/>
      <c r="JHV34" s="185"/>
      <c r="JHW34" s="185"/>
      <c r="JHX34" s="185"/>
      <c r="JHY34" s="185"/>
      <c r="JHZ34" s="185"/>
      <c r="JIA34" s="185"/>
      <c r="JIB34" s="185"/>
      <c r="JIC34" s="185"/>
      <c r="JID34" s="185"/>
      <c r="JIE34" s="185"/>
      <c r="JIF34" s="185"/>
      <c r="JIG34" s="185"/>
      <c r="JIH34" s="185"/>
      <c r="JII34" s="185"/>
      <c r="JIJ34" s="185"/>
      <c r="JIK34" s="185"/>
      <c r="JIL34" s="185"/>
      <c r="JIM34" s="185"/>
      <c r="JIN34" s="185"/>
      <c r="JIO34" s="185"/>
      <c r="JIP34" s="185"/>
      <c r="JIQ34" s="185"/>
      <c r="JIR34" s="185"/>
      <c r="JIS34" s="185"/>
      <c r="JIT34" s="185"/>
      <c r="JIU34" s="185"/>
      <c r="JIV34" s="185"/>
      <c r="JIW34" s="185"/>
      <c r="JIX34" s="185"/>
      <c r="JIY34" s="185"/>
      <c r="JIZ34" s="185"/>
      <c r="JJA34" s="185"/>
      <c r="JJB34" s="185"/>
      <c r="JJC34" s="185"/>
      <c r="JJD34" s="185"/>
      <c r="JJE34" s="185"/>
      <c r="JJF34" s="185"/>
      <c r="JJG34" s="185"/>
      <c r="JJH34" s="185"/>
      <c r="JJI34" s="185"/>
      <c r="JJJ34" s="185"/>
      <c r="JJK34" s="185"/>
      <c r="JJL34" s="185"/>
      <c r="JJM34" s="185"/>
      <c r="JJN34" s="185"/>
      <c r="JJO34" s="185"/>
      <c r="JJP34" s="185"/>
      <c r="JJQ34" s="185"/>
      <c r="JJR34" s="185"/>
      <c r="JJS34" s="185"/>
      <c r="JJT34" s="185"/>
      <c r="JJU34" s="185"/>
      <c r="JJV34" s="185"/>
      <c r="JJW34" s="185"/>
      <c r="JJX34" s="185"/>
      <c r="JJY34" s="185"/>
      <c r="JJZ34" s="185"/>
      <c r="JKA34" s="185"/>
      <c r="JKB34" s="185"/>
      <c r="JKC34" s="185"/>
      <c r="JKD34" s="185"/>
      <c r="JKE34" s="185"/>
      <c r="JKF34" s="185"/>
      <c r="JKG34" s="185"/>
      <c r="JKH34" s="185"/>
      <c r="JKI34" s="185"/>
      <c r="JKJ34" s="185"/>
      <c r="JKK34" s="185"/>
      <c r="JKL34" s="185"/>
      <c r="JKM34" s="185"/>
      <c r="JKN34" s="185"/>
      <c r="JKO34" s="185"/>
      <c r="JKP34" s="185"/>
      <c r="JKQ34" s="185"/>
      <c r="JKR34" s="185"/>
      <c r="JKS34" s="185"/>
      <c r="JKT34" s="185"/>
      <c r="JKU34" s="185"/>
      <c r="JKV34" s="185"/>
      <c r="JKW34" s="185"/>
      <c r="JKX34" s="185"/>
      <c r="JKY34" s="185"/>
      <c r="JKZ34" s="185"/>
      <c r="JLA34" s="185"/>
      <c r="JLB34" s="185"/>
      <c r="JLC34" s="185"/>
      <c r="JLD34" s="185"/>
      <c r="JLE34" s="185"/>
      <c r="JLF34" s="185"/>
      <c r="JLG34" s="185"/>
      <c r="JLH34" s="185"/>
      <c r="JLI34" s="185"/>
      <c r="JLJ34" s="185"/>
      <c r="JLK34" s="185"/>
      <c r="JLL34" s="185"/>
      <c r="JLM34" s="185"/>
      <c r="JLN34" s="185"/>
      <c r="JLO34" s="185"/>
      <c r="JLP34" s="185"/>
      <c r="JLQ34" s="185"/>
      <c r="JLR34" s="185"/>
      <c r="JLS34" s="185"/>
      <c r="JLT34" s="185"/>
      <c r="JLU34" s="185"/>
      <c r="JLV34" s="185"/>
      <c r="JLW34" s="185"/>
      <c r="JLX34" s="185"/>
      <c r="JLY34" s="185"/>
      <c r="JLZ34" s="185"/>
      <c r="JMA34" s="185"/>
      <c r="JMB34" s="185"/>
      <c r="JMC34" s="185"/>
      <c r="JMD34" s="185"/>
      <c r="JME34" s="185"/>
      <c r="JMF34" s="185"/>
      <c r="JMG34" s="185"/>
      <c r="JMH34" s="185"/>
      <c r="JMI34" s="185"/>
      <c r="JMJ34" s="185"/>
      <c r="JMK34" s="185"/>
      <c r="JML34" s="185"/>
      <c r="JMM34" s="185"/>
      <c r="JMN34" s="185"/>
      <c r="JMO34" s="185"/>
      <c r="JMP34" s="185"/>
      <c r="JMQ34" s="185"/>
      <c r="JMR34" s="185"/>
      <c r="JMS34" s="185"/>
      <c r="JMT34" s="185"/>
      <c r="JMU34" s="185"/>
      <c r="JMV34" s="185"/>
      <c r="JMW34" s="185"/>
      <c r="JMX34" s="185"/>
      <c r="JMY34" s="185"/>
      <c r="JMZ34" s="185"/>
      <c r="JNA34" s="185"/>
      <c r="JNB34" s="185"/>
      <c r="JNC34" s="185"/>
      <c r="JND34" s="185"/>
      <c r="JNE34" s="185"/>
      <c r="JNF34" s="185"/>
      <c r="JNG34" s="185"/>
      <c r="JNH34" s="185"/>
      <c r="JNI34" s="185"/>
      <c r="JNJ34" s="185"/>
      <c r="JNK34" s="185"/>
      <c r="JNL34" s="185"/>
      <c r="JNM34" s="185"/>
      <c r="JNN34" s="185"/>
      <c r="JNO34" s="185"/>
      <c r="JNP34" s="185"/>
      <c r="JNQ34" s="185"/>
      <c r="JNR34" s="185"/>
      <c r="JNS34" s="185"/>
      <c r="JNT34" s="185"/>
      <c r="JNU34" s="185"/>
      <c r="JNV34" s="185"/>
      <c r="JNW34" s="185"/>
      <c r="JNX34" s="185"/>
      <c r="JNY34" s="185"/>
      <c r="JNZ34" s="185"/>
      <c r="JOA34" s="185"/>
      <c r="JOB34" s="185"/>
      <c r="JOC34" s="185"/>
      <c r="JOD34" s="185"/>
      <c r="JOE34" s="185"/>
      <c r="JOF34" s="185"/>
      <c r="JOG34" s="185"/>
      <c r="JOH34" s="185"/>
      <c r="JOI34" s="185"/>
      <c r="JOJ34" s="185"/>
      <c r="JOK34" s="185"/>
      <c r="JOL34" s="185"/>
      <c r="JOM34" s="185"/>
      <c r="JON34" s="185"/>
      <c r="JOO34" s="185"/>
      <c r="JOP34" s="185"/>
      <c r="JOQ34" s="185"/>
      <c r="JOR34" s="185"/>
      <c r="JOS34" s="185"/>
      <c r="JOT34" s="185"/>
      <c r="JOU34" s="185"/>
      <c r="JOV34" s="185"/>
      <c r="JOW34" s="185"/>
      <c r="JOX34" s="185"/>
      <c r="JOY34" s="185"/>
      <c r="JOZ34" s="185"/>
      <c r="JPA34" s="185"/>
      <c r="JPB34" s="185"/>
      <c r="JPC34" s="185"/>
      <c r="JPD34" s="185"/>
      <c r="JPE34" s="185"/>
      <c r="JPF34" s="185"/>
      <c r="JPG34" s="185"/>
      <c r="JPH34" s="185"/>
      <c r="JPI34" s="185"/>
      <c r="JPJ34" s="185"/>
      <c r="JPK34" s="185"/>
      <c r="JPL34" s="185"/>
      <c r="JPM34" s="185"/>
      <c r="JPN34" s="185"/>
      <c r="JPO34" s="185"/>
      <c r="JPP34" s="185"/>
      <c r="JPQ34" s="185"/>
      <c r="JPR34" s="185"/>
      <c r="JPS34" s="185"/>
      <c r="JPT34" s="185"/>
      <c r="JPU34" s="185"/>
      <c r="JPV34" s="185"/>
      <c r="JPW34" s="185"/>
      <c r="JPX34" s="185"/>
      <c r="JPY34" s="185"/>
      <c r="JPZ34" s="185"/>
      <c r="JQA34" s="185"/>
      <c r="JQB34" s="185"/>
      <c r="JQC34" s="185"/>
      <c r="JQD34" s="185"/>
      <c r="JQE34" s="185"/>
      <c r="JQF34" s="185"/>
      <c r="JQG34" s="185"/>
      <c r="JQH34" s="185"/>
      <c r="JQI34" s="185"/>
      <c r="JQJ34" s="185"/>
      <c r="JQK34" s="185"/>
      <c r="JQL34" s="185"/>
      <c r="JQM34" s="185"/>
      <c r="JQN34" s="185"/>
      <c r="JQO34" s="185"/>
      <c r="JQP34" s="185"/>
      <c r="JQQ34" s="185"/>
      <c r="JQR34" s="185"/>
      <c r="JQS34" s="185"/>
      <c r="JQT34" s="185"/>
      <c r="JQU34" s="185"/>
      <c r="JQV34" s="185"/>
      <c r="JQW34" s="185"/>
      <c r="JQX34" s="185"/>
      <c r="JQY34" s="185"/>
      <c r="JQZ34" s="185"/>
      <c r="JRA34" s="185"/>
      <c r="JRB34" s="185"/>
      <c r="JRC34" s="185"/>
      <c r="JRD34" s="185"/>
      <c r="JRE34" s="185"/>
      <c r="JRF34" s="185"/>
      <c r="JRG34" s="185"/>
      <c r="JRH34" s="185"/>
      <c r="JRI34" s="185"/>
      <c r="JRJ34" s="185"/>
      <c r="JRK34" s="185"/>
      <c r="JRL34" s="185"/>
      <c r="JRM34" s="185"/>
      <c r="JRN34" s="185"/>
      <c r="JRO34" s="185"/>
      <c r="JRP34" s="185"/>
      <c r="JRQ34" s="185"/>
      <c r="JRR34" s="185"/>
      <c r="JRS34" s="185"/>
      <c r="JRT34" s="185"/>
      <c r="JRU34" s="185"/>
      <c r="JRV34" s="185"/>
      <c r="JRW34" s="185"/>
      <c r="JRX34" s="185"/>
      <c r="JRY34" s="185"/>
      <c r="JRZ34" s="185"/>
      <c r="JSA34" s="185"/>
      <c r="JSB34" s="185"/>
      <c r="JSC34" s="185"/>
      <c r="JSD34" s="185"/>
      <c r="JSE34" s="185"/>
      <c r="JSF34" s="185"/>
      <c r="JSG34" s="185"/>
      <c r="JSH34" s="185"/>
      <c r="JSI34" s="185"/>
      <c r="JSJ34" s="185"/>
      <c r="JSK34" s="185"/>
      <c r="JSL34" s="185"/>
      <c r="JSM34" s="185"/>
      <c r="JSN34" s="185"/>
      <c r="JSO34" s="185"/>
      <c r="JSP34" s="185"/>
      <c r="JSQ34" s="185"/>
      <c r="JSR34" s="185"/>
      <c r="JSS34" s="185"/>
      <c r="JST34" s="185"/>
      <c r="JSU34" s="185"/>
      <c r="JSV34" s="185"/>
      <c r="JSW34" s="185"/>
      <c r="JSX34" s="185"/>
      <c r="JSY34" s="185"/>
      <c r="JSZ34" s="185"/>
      <c r="JTA34" s="185"/>
      <c r="JTB34" s="185"/>
      <c r="JTC34" s="185"/>
      <c r="JTD34" s="185"/>
      <c r="JTE34" s="185"/>
      <c r="JTF34" s="185"/>
      <c r="JTG34" s="185"/>
      <c r="JTH34" s="185"/>
      <c r="JTI34" s="185"/>
      <c r="JTJ34" s="185"/>
      <c r="JTK34" s="185"/>
      <c r="JTL34" s="185"/>
      <c r="JTM34" s="185"/>
      <c r="JTN34" s="185"/>
      <c r="JTO34" s="185"/>
      <c r="JTP34" s="185"/>
      <c r="JTQ34" s="185"/>
      <c r="JTR34" s="185"/>
      <c r="JTS34" s="185"/>
      <c r="JTT34" s="185"/>
      <c r="JTU34" s="185"/>
      <c r="JTV34" s="185"/>
      <c r="JTW34" s="185"/>
      <c r="JTX34" s="185"/>
      <c r="JTY34" s="185"/>
      <c r="JTZ34" s="185"/>
      <c r="JUA34" s="185"/>
      <c r="JUB34" s="185"/>
      <c r="JUC34" s="185"/>
      <c r="JUD34" s="185"/>
      <c r="JUE34" s="185"/>
      <c r="JUF34" s="185"/>
      <c r="JUG34" s="185"/>
      <c r="JUH34" s="185"/>
      <c r="JUI34" s="185"/>
      <c r="JUJ34" s="185"/>
      <c r="JUK34" s="185"/>
      <c r="JUL34" s="185"/>
      <c r="JUM34" s="185"/>
      <c r="JUN34" s="185"/>
      <c r="JUO34" s="185"/>
      <c r="JUP34" s="185"/>
      <c r="JUQ34" s="185"/>
      <c r="JUR34" s="185"/>
      <c r="JUS34" s="185"/>
      <c r="JUT34" s="185"/>
      <c r="JUU34" s="185"/>
      <c r="JUV34" s="185"/>
      <c r="JUW34" s="185"/>
      <c r="JUX34" s="185"/>
      <c r="JUY34" s="185"/>
      <c r="JUZ34" s="185"/>
      <c r="JVA34" s="185"/>
      <c r="JVB34" s="185"/>
      <c r="JVC34" s="185"/>
      <c r="JVD34" s="185"/>
      <c r="JVE34" s="185"/>
      <c r="JVF34" s="185"/>
      <c r="JVG34" s="185"/>
      <c r="JVH34" s="185"/>
      <c r="JVI34" s="185"/>
      <c r="JVJ34" s="185"/>
      <c r="JVK34" s="185"/>
      <c r="JVL34" s="185"/>
      <c r="JVM34" s="185"/>
      <c r="JVN34" s="185"/>
      <c r="JVO34" s="185"/>
      <c r="JVP34" s="185"/>
      <c r="JVQ34" s="185"/>
      <c r="JVR34" s="185"/>
      <c r="JVS34" s="185"/>
      <c r="JVT34" s="185"/>
      <c r="JVU34" s="185"/>
      <c r="JVV34" s="185"/>
      <c r="JVW34" s="185"/>
      <c r="JVX34" s="185"/>
      <c r="JVY34" s="185"/>
      <c r="JVZ34" s="185"/>
      <c r="JWA34" s="185"/>
      <c r="JWB34" s="185"/>
      <c r="JWC34" s="185"/>
      <c r="JWD34" s="185"/>
      <c r="JWE34" s="185"/>
      <c r="JWF34" s="185"/>
      <c r="JWG34" s="185"/>
      <c r="JWH34" s="185"/>
      <c r="JWI34" s="185"/>
      <c r="JWJ34" s="185"/>
      <c r="JWK34" s="185"/>
      <c r="JWL34" s="185"/>
      <c r="JWM34" s="185"/>
      <c r="JWN34" s="185"/>
      <c r="JWO34" s="185"/>
      <c r="JWP34" s="185"/>
      <c r="JWQ34" s="185"/>
      <c r="JWR34" s="185"/>
      <c r="JWS34" s="185"/>
      <c r="JWT34" s="185"/>
      <c r="JWU34" s="185"/>
      <c r="JWV34" s="185"/>
      <c r="JWW34" s="185"/>
      <c r="JWX34" s="185"/>
      <c r="JWY34" s="185"/>
      <c r="JWZ34" s="185"/>
      <c r="JXA34" s="185"/>
      <c r="JXB34" s="185"/>
      <c r="JXC34" s="185"/>
      <c r="JXD34" s="185"/>
      <c r="JXE34" s="185"/>
      <c r="JXF34" s="185"/>
      <c r="JXG34" s="185"/>
      <c r="JXH34" s="185"/>
      <c r="JXI34" s="185"/>
      <c r="JXJ34" s="185"/>
      <c r="JXK34" s="185"/>
      <c r="JXL34" s="185"/>
      <c r="JXM34" s="185"/>
      <c r="JXN34" s="185"/>
      <c r="JXO34" s="185"/>
      <c r="JXP34" s="185"/>
      <c r="JXQ34" s="185"/>
      <c r="JXR34" s="185"/>
      <c r="JXS34" s="185"/>
      <c r="JXT34" s="185"/>
      <c r="JXU34" s="185"/>
      <c r="JXV34" s="185"/>
      <c r="JXW34" s="185"/>
      <c r="JXX34" s="185"/>
      <c r="JXY34" s="185"/>
      <c r="JXZ34" s="185"/>
      <c r="JYA34" s="185"/>
      <c r="JYB34" s="185"/>
      <c r="JYC34" s="185"/>
      <c r="JYD34" s="185"/>
      <c r="JYE34" s="185"/>
      <c r="JYF34" s="185"/>
      <c r="JYG34" s="185"/>
      <c r="JYH34" s="185"/>
      <c r="JYI34" s="185"/>
      <c r="JYJ34" s="185"/>
      <c r="JYK34" s="185"/>
      <c r="JYL34" s="185"/>
      <c r="JYM34" s="185"/>
      <c r="JYN34" s="185"/>
      <c r="JYO34" s="185"/>
      <c r="JYP34" s="185"/>
      <c r="JYQ34" s="185"/>
      <c r="JYR34" s="185"/>
      <c r="JYS34" s="185"/>
      <c r="JYT34" s="185"/>
      <c r="JYU34" s="185"/>
      <c r="JYV34" s="185"/>
      <c r="JYW34" s="185"/>
      <c r="JYX34" s="185"/>
      <c r="JYY34" s="185"/>
      <c r="JYZ34" s="185"/>
      <c r="JZA34" s="185"/>
      <c r="JZB34" s="185"/>
      <c r="JZC34" s="185"/>
      <c r="JZD34" s="185"/>
      <c r="JZE34" s="185"/>
      <c r="JZF34" s="185"/>
      <c r="JZG34" s="185"/>
      <c r="JZH34" s="185"/>
      <c r="JZI34" s="185"/>
      <c r="JZJ34" s="185"/>
      <c r="JZK34" s="185"/>
      <c r="JZL34" s="185"/>
      <c r="JZM34" s="185"/>
      <c r="JZN34" s="185"/>
      <c r="JZO34" s="185"/>
      <c r="JZP34" s="185"/>
      <c r="JZQ34" s="185"/>
      <c r="JZR34" s="185"/>
      <c r="JZS34" s="185"/>
      <c r="JZT34" s="185"/>
      <c r="JZU34" s="185"/>
      <c r="JZV34" s="185"/>
      <c r="JZW34" s="185"/>
      <c r="JZX34" s="185"/>
      <c r="JZY34" s="185"/>
      <c r="JZZ34" s="185"/>
      <c r="KAA34" s="185"/>
      <c r="KAB34" s="185"/>
      <c r="KAC34" s="185"/>
      <c r="KAD34" s="185"/>
      <c r="KAE34" s="185"/>
      <c r="KAF34" s="185"/>
      <c r="KAG34" s="185"/>
      <c r="KAH34" s="185"/>
      <c r="KAI34" s="185"/>
      <c r="KAJ34" s="185"/>
      <c r="KAK34" s="185"/>
      <c r="KAL34" s="185"/>
      <c r="KAM34" s="185"/>
      <c r="KAN34" s="185"/>
      <c r="KAO34" s="185"/>
      <c r="KAP34" s="185"/>
      <c r="KAQ34" s="185"/>
      <c r="KAR34" s="185"/>
      <c r="KAS34" s="185"/>
      <c r="KAT34" s="185"/>
      <c r="KAU34" s="185"/>
      <c r="KAV34" s="185"/>
      <c r="KAW34" s="185"/>
      <c r="KAX34" s="185"/>
      <c r="KAY34" s="185"/>
      <c r="KAZ34" s="185"/>
      <c r="KBA34" s="185"/>
      <c r="KBB34" s="185"/>
      <c r="KBC34" s="185"/>
      <c r="KBD34" s="185"/>
      <c r="KBE34" s="185"/>
      <c r="KBF34" s="185"/>
      <c r="KBG34" s="185"/>
      <c r="KBH34" s="185"/>
      <c r="KBI34" s="185"/>
      <c r="KBJ34" s="185"/>
      <c r="KBK34" s="185"/>
      <c r="KBL34" s="185"/>
      <c r="KBM34" s="185"/>
      <c r="KBN34" s="185"/>
      <c r="KBO34" s="185"/>
      <c r="KBP34" s="185"/>
      <c r="KBQ34" s="185"/>
      <c r="KBR34" s="185"/>
      <c r="KBS34" s="185"/>
      <c r="KBT34" s="185"/>
      <c r="KBU34" s="185"/>
      <c r="KBV34" s="185"/>
      <c r="KBW34" s="185"/>
      <c r="KBX34" s="185"/>
      <c r="KBY34" s="185"/>
      <c r="KBZ34" s="185"/>
      <c r="KCA34" s="185"/>
      <c r="KCB34" s="185"/>
      <c r="KCC34" s="185"/>
      <c r="KCD34" s="185"/>
      <c r="KCE34" s="185"/>
      <c r="KCF34" s="185"/>
      <c r="KCG34" s="185"/>
      <c r="KCH34" s="185"/>
      <c r="KCI34" s="185"/>
      <c r="KCJ34" s="185"/>
      <c r="KCK34" s="185"/>
      <c r="KCL34" s="185"/>
      <c r="KCM34" s="185"/>
      <c r="KCN34" s="185"/>
      <c r="KCO34" s="185"/>
      <c r="KCP34" s="185"/>
      <c r="KCQ34" s="185"/>
      <c r="KCR34" s="185"/>
      <c r="KCS34" s="185"/>
      <c r="KCT34" s="185"/>
      <c r="KCU34" s="185"/>
      <c r="KCV34" s="185"/>
      <c r="KCW34" s="185"/>
      <c r="KCX34" s="185"/>
      <c r="KCY34" s="185"/>
      <c r="KCZ34" s="185"/>
      <c r="KDA34" s="185"/>
      <c r="KDB34" s="185"/>
      <c r="KDC34" s="185"/>
      <c r="KDD34" s="185"/>
      <c r="KDE34" s="185"/>
      <c r="KDF34" s="185"/>
      <c r="KDG34" s="185"/>
      <c r="KDH34" s="185"/>
      <c r="KDI34" s="185"/>
      <c r="KDJ34" s="185"/>
      <c r="KDK34" s="185"/>
      <c r="KDL34" s="185"/>
      <c r="KDM34" s="185"/>
      <c r="KDN34" s="185"/>
      <c r="KDO34" s="185"/>
      <c r="KDP34" s="185"/>
      <c r="KDQ34" s="185"/>
      <c r="KDR34" s="185"/>
      <c r="KDS34" s="185"/>
      <c r="KDT34" s="185"/>
      <c r="KDU34" s="185"/>
      <c r="KDV34" s="185"/>
      <c r="KDW34" s="185"/>
      <c r="KDX34" s="185"/>
      <c r="KDY34" s="185"/>
      <c r="KDZ34" s="185"/>
      <c r="KEA34" s="185"/>
      <c r="KEB34" s="185"/>
      <c r="KEC34" s="185"/>
      <c r="KED34" s="185"/>
      <c r="KEE34" s="185"/>
      <c r="KEF34" s="185"/>
      <c r="KEG34" s="185"/>
      <c r="KEH34" s="185"/>
      <c r="KEI34" s="185"/>
      <c r="KEJ34" s="185"/>
      <c r="KEK34" s="185"/>
      <c r="KEL34" s="185"/>
      <c r="KEM34" s="185"/>
      <c r="KEN34" s="185"/>
      <c r="KEO34" s="185"/>
      <c r="KEP34" s="185"/>
      <c r="KEQ34" s="185"/>
      <c r="KER34" s="185"/>
      <c r="KES34" s="185"/>
      <c r="KET34" s="185"/>
      <c r="KEU34" s="185"/>
      <c r="KEV34" s="185"/>
      <c r="KEW34" s="185"/>
      <c r="KEX34" s="185"/>
      <c r="KEY34" s="185"/>
      <c r="KEZ34" s="185"/>
      <c r="KFA34" s="185"/>
      <c r="KFB34" s="185"/>
      <c r="KFC34" s="185"/>
      <c r="KFD34" s="185"/>
      <c r="KFE34" s="185"/>
      <c r="KFF34" s="185"/>
      <c r="KFG34" s="185"/>
      <c r="KFH34" s="185"/>
      <c r="KFI34" s="185"/>
      <c r="KFJ34" s="185"/>
      <c r="KFK34" s="185"/>
      <c r="KFL34" s="185"/>
      <c r="KFM34" s="185"/>
      <c r="KFN34" s="185"/>
      <c r="KFO34" s="185"/>
      <c r="KFP34" s="185"/>
      <c r="KFQ34" s="185"/>
      <c r="KFR34" s="185"/>
      <c r="KFS34" s="185"/>
      <c r="KFT34" s="185"/>
      <c r="KFU34" s="185"/>
      <c r="KFV34" s="185"/>
      <c r="KFW34" s="185"/>
      <c r="KFX34" s="185"/>
      <c r="KFY34" s="185"/>
      <c r="KFZ34" s="185"/>
      <c r="KGA34" s="185"/>
      <c r="KGB34" s="185"/>
      <c r="KGC34" s="185"/>
      <c r="KGD34" s="185"/>
      <c r="KGE34" s="185"/>
      <c r="KGF34" s="185"/>
      <c r="KGG34" s="185"/>
      <c r="KGH34" s="185"/>
      <c r="KGI34" s="185"/>
      <c r="KGJ34" s="185"/>
      <c r="KGK34" s="185"/>
      <c r="KGL34" s="185"/>
      <c r="KGM34" s="185"/>
      <c r="KGN34" s="185"/>
      <c r="KGO34" s="185"/>
      <c r="KGP34" s="185"/>
      <c r="KGQ34" s="185"/>
      <c r="KGR34" s="185"/>
      <c r="KGS34" s="185"/>
      <c r="KGT34" s="185"/>
      <c r="KGU34" s="185"/>
      <c r="KGV34" s="185"/>
      <c r="KGW34" s="185"/>
      <c r="KGX34" s="185"/>
      <c r="KGY34" s="185"/>
      <c r="KGZ34" s="185"/>
      <c r="KHA34" s="185"/>
      <c r="KHB34" s="185"/>
      <c r="KHC34" s="185"/>
      <c r="KHD34" s="185"/>
      <c r="KHE34" s="185"/>
      <c r="KHF34" s="185"/>
      <c r="KHG34" s="185"/>
      <c r="KHH34" s="185"/>
      <c r="KHI34" s="185"/>
      <c r="KHJ34" s="185"/>
      <c r="KHK34" s="185"/>
      <c r="KHL34" s="185"/>
      <c r="KHM34" s="185"/>
      <c r="KHN34" s="185"/>
      <c r="KHO34" s="185"/>
      <c r="KHP34" s="185"/>
      <c r="KHQ34" s="185"/>
      <c r="KHR34" s="185"/>
      <c r="KHS34" s="185"/>
      <c r="KHT34" s="185"/>
      <c r="KHU34" s="185"/>
      <c r="KHV34" s="185"/>
      <c r="KHW34" s="185"/>
      <c r="KHX34" s="185"/>
      <c r="KHY34" s="185"/>
      <c r="KHZ34" s="185"/>
      <c r="KIA34" s="185"/>
      <c r="KIB34" s="185"/>
      <c r="KIC34" s="185"/>
      <c r="KID34" s="185"/>
      <c r="KIE34" s="185"/>
      <c r="KIF34" s="185"/>
      <c r="KIG34" s="185"/>
      <c r="KIH34" s="185"/>
      <c r="KII34" s="185"/>
      <c r="KIJ34" s="185"/>
      <c r="KIK34" s="185"/>
      <c r="KIL34" s="185"/>
      <c r="KIM34" s="185"/>
      <c r="KIN34" s="185"/>
      <c r="KIO34" s="185"/>
      <c r="KIP34" s="185"/>
      <c r="KIQ34" s="185"/>
      <c r="KIR34" s="185"/>
      <c r="KIS34" s="185"/>
      <c r="KIT34" s="185"/>
      <c r="KIU34" s="185"/>
      <c r="KIV34" s="185"/>
      <c r="KIW34" s="185"/>
      <c r="KIX34" s="185"/>
      <c r="KIY34" s="185"/>
      <c r="KIZ34" s="185"/>
      <c r="KJA34" s="185"/>
      <c r="KJB34" s="185"/>
      <c r="KJC34" s="185"/>
      <c r="KJD34" s="185"/>
      <c r="KJE34" s="185"/>
      <c r="KJF34" s="185"/>
      <c r="KJG34" s="185"/>
      <c r="KJH34" s="185"/>
      <c r="KJI34" s="185"/>
      <c r="KJJ34" s="185"/>
      <c r="KJK34" s="185"/>
      <c r="KJL34" s="185"/>
      <c r="KJM34" s="185"/>
      <c r="KJN34" s="185"/>
      <c r="KJO34" s="185"/>
      <c r="KJP34" s="185"/>
      <c r="KJQ34" s="185"/>
      <c r="KJR34" s="185"/>
      <c r="KJS34" s="185"/>
      <c r="KJT34" s="185"/>
      <c r="KJU34" s="185"/>
      <c r="KJV34" s="185"/>
      <c r="KJW34" s="185"/>
      <c r="KJX34" s="185"/>
      <c r="KJY34" s="185"/>
      <c r="KJZ34" s="185"/>
      <c r="KKA34" s="185"/>
      <c r="KKB34" s="185"/>
      <c r="KKC34" s="185"/>
      <c r="KKD34" s="185"/>
      <c r="KKE34" s="185"/>
      <c r="KKF34" s="185"/>
      <c r="KKG34" s="185"/>
      <c r="KKH34" s="185"/>
      <c r="KKI34" s="185"/>
      <c r="KKJ34" s="185"/>
      <c r="KKK34" s="185"/>
      <c r="KKL34" s="185"/>
      <c r="KKM34" s="185"/>
      <c r="KKN34" s="185"/>
      <c r="KKO34" s="185"/>
      <c r="KKP34" s="185"/>
      <c r="KKQ34" s="185"/>
      <c r="KKR34" s="185"/>
      <c r="KKS34" s="185"/>
      <c r="KKT34" s="185"/>
      <c r="KKU34" s="185"/>
      <c r="KKV34" s="185"/>
      <c r="KKW34" s="185"/>
      <c r="KKX34" s="185"/>
      <c r="KKY34" s="185"/>
      <c r="KKZ34" s="185"/>
      <c r="KLA34" s="185"/>
      <c r="KLB34" s="185"/>
      <c r="KLC34" s="185"/>
      <c r="KLD34" s="185"/>
      <c r="KLE34" s="185"/>
      <c r="KLF34" s="185"/>
      <c r="KLG34" s="185"/>
      <c r="KLH34" s="185"/>
      <c r="KLI34" s="185"/>
      <c r="KLJ34" s="185"/>
      <c r="KLK34" s="185"/>
      <c r="KLL34" s="185"/>
      <c r="KLM34" s="185"/>
      <c r="KLN34" s="185"/>
      <c r="KLO34" s="185"/>
      <c r="KLP34" s="185"/>
      <c r="KLQ34" s="185"/>
      <c r="KLR34" s="185"/>
      <c r="KLS34" s="185"/>
      <c r="KLT34" s="185"/>
      <c r="KLU34" s="185"/>
      <c r="KLV34" s="185"/>
      <c r="KLW34" s="185"/>
      <c r="KLX34" s="185"/>
      <c r="KLY34" s="185"/>
      <c r="KLZ34" s="185"/>
      <c r="KMA34" s="185"/>
      <c r="KMB34" s="185"/>
      <c r="KMC34" s="185"/>
      <c r="KMD34" s="185"/>
      <c r="KME34" s="185"/>
      <c r="KMF34" s="185"/>
      <c r="KMG34" s="185"/>
      <c r="KMH34" s="185"/>
      <c r="KMI34" s="185"/>
      <c r="KMJ34" s="185"/>
      <c r="KMK34" s="185"/>
      <c r="KML34" s="185"/>
      <c r="KMM34" s="185"/>
      <c r="KMN34" s="185"/>
      <c r="KMO34" s="185"/>
      <c r="KMP34" s="185"/>
      <c r="KMQ34" s="185"/>
      <c r="KMR34" s="185"/>
      <c r="KMS34" s="185"/>
      <c r="KMT34" s="185"/>
      <c r="KMU34" s="185"/>
      <c r="KMV34" s="185"/>
      <c r="KMW34" s="185"/>
      <c r="KMX34" s="185"/>
      <c r="KMY34" s="185"/>
      <c r="KMZ34" s="185"/>
      <c r="KNA34" s="185"/>
      <c r="KNB34" s="185"/>
      <c r="KNC34" s="185"/>
      <c r="KND34" s="185"/>
      <c r="KNE34" s="185"/>
      <c r="KNF34" s="185"/>
      <c r="KNG34" s="185"/>
      <c r="KNH34" s="185"/>
      <c r="KNI34" s="185"/>
      <c r="KNJ34" s="185"/>
      <c r="KNK34" s="185"/>
      <c r="KNL34" s="185"/>
      <c r="KNM34" s="185"/>
      <c r="KNN34" s="185"/>
      <c r="KNO34" s="185"/>
      <c r="KNP34" s="185"/>
      <c r="KNQ34" s="185"/>
      <c r="KNR34" s="185"/>
      <c r="KNS34" s="185"/>
      <c r="KNT34" s="185"/>
      <c r="KNU34" s="185"/>
      <c r="KNV34" s="185"/>
      <c r="KNW34" s="185"/>
      <c r="KNX34" s="185"/>
      <c r="KNY34" s="185"/>
      <c r="KNZ34" s="185"/>
      <c r="KOA34" s="185"/>
      <c r="KOB34" s="185"/>
      <c r="KOC34" s="185"/>
      <c r="KOD34" s="185"/>
      <c r="KOE34" s="185"/>
      <c r="KOF34" s="185"/>
      <c r="KOG34" s="185"/>
      <c r="KOH34" s="185"/>
      <c r="KOI34" s="185"/>
      <c r="KOJ34" s="185"/>
      <c r="KOK34" s="185"/>
      <c r="KOL34" s="185"/>
      <c r="KOM34" s="185"/>
      <c r="KON34" s="185"/>
      <c r="KOO34" s="185"/>
      <c r="KOP34" s="185"/>
      <c r="KOQ34" s="185"/>
      <c r="KOR34" s="185"/>
      <c r="KOS34" s="185"/>
      <c r="KOT34" s="185"/>
      <c r="KOU34" s="185"/>
      <c r="KOV34" s="185"/>
      <c r="KOW34" s="185"/>
      <c r="KOX34" s="185"/>
      <c r="KOY34" s="185"/>
      <c r="KOZ34" s="185"/>
      <c r="KPA34" s="185"/>
      <c r="KPB34" s="185"/>
      <c r="KPC34" s="185"/>
      <c r="KPD34" s="185"/>
      <c r="KPE34" s="185"/>
      <c r="KPF34" s="185"/>
      <c r="KPG34" s="185"/>
      <c r="KPH34" s="185"/>
      <c r="KPI34" s="185"/>
      <c r="KPJ34" s="185"/>
      <c r="KPK34" s="185"/>
      <c r="KPL34" s="185"/>
      <c r="KPM34" s="185"/>
      <c r="KPN34" s="185"/>
      <c r="KPO34" s="185"/>
      <c r="KPP34" s="185"/>
      <c r="KPQ34" s="185"/>
      <c r="KPR34" s="185"/>
      <c r="KPS34" s="185"/>
      <c r="KPT34" s="185"/>
      <c r="KPU34" s="185"/>
      <c r="KPV34" s="185"/>
      <c r="KPW34" s="185"/>
      <c r="KPX34" s="185"/>
      <c r="KPY34" s="185"/>
      <c r="KPZ34" s="185"/>
      <c r="KQA34" s="185"/>
      <c r="KQB34" s="185"/>
      <c r="KQC34" s="185"/>
      <c r="KQD34" s="185"/>
      <c r="KQE34" s="185"/>
      <c r="KQF34" s="185"/>
      <c r="KQG34" s="185"/>
      <c r="KQH34" s="185"/>
      <c r="KQI34" s="185"/>
      <c r="KQJ34" s="185"/>
      <c r="KQK34" s="185"/>
      <c r="KQL34" s="185"/>
      <c r="KQM34" s="185"/>
      <c r="KQN34" s="185"/>
      <c r="KQO34" s="185"/>
      <c r="KQP34" s="185"/>
      <c r="KQQ34" s="185"/>
      <c r="KQR34" s="185"/>
      <c r="KQS34" s="185"/>
      <c r="KQT34" s="185"/>
      <c r="KQU34" s="185"/>
      <c r="KQV34" s="185"/>
      <c r="KQW34" s="185"/>
      <c r="KQX34" s="185"/>
      <c r="KQY34" s="185"/>
      <c r="KQZ34" s="185"/>
      <c r="KRA34" s="185"/>
      <c r="KRB34" s="185"/>
      <c r="KRC34" s="185"/>
      <c r="KRD34" s="185"/>
      <c r="KRE34" s="185"/>
      <c r="KRF34" s="185"/>
      <c r="KRG34" s="185"/>
      <c r="KRH34" s="185"/>
      <c r="KRI34" s="185"/>
      <c r="KRJ34" s="185"/>
      <c r="KRK34" s="185"/>
      <c r="KRL34" s="185"/>
      <c r="KRM34" s="185"/>
      <c r="KRN34" s="185"/>
      <c r="KRO34" s="185"/>
      <c r="KRP34" s="185"/>
      <c r="KRQ34" s="185"/>
      <c r="KRR34" s="185"/>
      <c r="KRS34" s="185"/>
      <c r="KRT34" s="185"/>
      <c r="KRU34" s="185"/>
      <c r="KRV34" s="185"/>
      <c r="KRW34" s="185"/>
      <c r="KRX34" s="185"/>
      <c r="KRY34" s="185"/>
      <c r="KRZ34" s="185"/>
      <c r="KSA34" s="185"/>
      <c r="KSB34" s="185"/>
      <c r="KSC34" s="185"/>
      <c r="KSD34" s="185"/>
      <c r="KSE34" s="185"/>
      <c r="KSF34" s="185"/>
      <c r="KSG34" s="185"/>
      <c r="KSH34" s="185"/>
      <c r="KSI34" s="185"/>
      <c r="KSJ34" s="185"/>
      <c r="KSK34" s="185"/>
      <c r="KSL34" s="185"/>
      <c r="KSM34" s="185"/>
      <c r="KSN34" s="185"/>
      <c r="KSO34" s="185"/>
      <c r="KSP34" s="185"/>
      <c r="KSQ34" s="185"/>
      <c r="KSR34" s="185"/>
      <c r="KSS34" s="185"/>
      <c r="KST34" s="185"/>
      <c r="KSU34" s="185"/>
      <c r="KSV34" s="185"/>
      <c r="KSW34" s="185"/>
      <c r="KSX34" s="185"/>
      <c r="KSY34" s="185"/>
      <c r="KSZ34" s="185"/>
      <c r="KTA34" s="185"/>
      <c r="KTB34" s="185"/>
      <c r="KTC34" s="185"/>
      <c r="KTD34" s="185"/>
      <c r="KTE34" s="185"/>
      <c r="KTF34" s="185"/>
      <c r="KTG34" s="185"/>
      <c r="KTH34" s="185"/>
      <c r="KTI34" s="185"/>
      <c r="KTJ34" s="185"/>
      <c r="KTK34" s="185"/>
      <c r="KTL34" s="185"/>
      <c r="KTM34" s="185"/>
      <c r="KTN34" s="185"/>
      <c r="KTO34" s="185"/>
      <c r="KTP34" s="185"/>
      <c r="KTQ34" s="185"/>
      <c r="KTR34" s="185"/>
      <c r="KTS34" s="185"/>
      <c r="KTT34" s="185"/>
      <c r="KTU34" s="185"/>
      <c r="KTV34" s="185"/>
      <c r="KTW34" s="185"/>
      <c r="KTX34" s="185"/>
      <c r="KTY34" s="185"/>
      <c r="KTZ34" s="185"/>
      <c r="KUA34" s="185"/>
      <c r="KUB34" s="185"/>
      <c r="KUC34" s="185"/>
      <c r="KUD34" s="185"/>
      <c r="KUE34" s="185"/>
      <c r="KUF34" s="185"/>
      <c r="KUG34" s="185"/>
      <c r="KUH34" s="185"/>
      <c r="KUI34" s="185"/>
      <c r="KUJ34" s="185"/>
      <c r="KUK34" s="185"/>
      <c r="KUL34" s="185"/>
      <c r="KUM34" s="185"/>
      <c r="KUN34" s="185"/>
      <c r="KUO34" s="185"/>
      <c r="KUP34" s="185"/>
      <c r="KUQ34" s="185"/>
      <c r="KUR34" s="185"/>
      <c r="KUS34" s="185"/>
      <c r="KUT34" s="185"/>
      <c r="KUU34" s="185"/>
      <c r="KUV34" s="185"/>
      <c r="KUW34" s="185"/>
      <c r="KUX34" s="185"/>
      <c r="KUY34" s="185"/>
      <c r="KUZ34" s="185"/>
      <c r="KVA34" s="185"/>
      <c r="KVB34" s="185"/>
      <c r="KVC34" s="185"/>
      <c r="KVD34" s="185"/>
      <c r="KVE34" s="185"/>
      <c r="KVF34" s="185"/>
      <c r="KVG34" s="185"/>
      <c r="KVH34" s="185"/>
      <c r="KVI34" s="185"/>
      <c r="KVJ34" s="185"/>
      <c r="KVK34" s="185"/>
      <c r="KVL34" s="185"/>
      <c r="KVM34" s="185"/>
      <c r="KVN34" s="185"/>
      <c r="KVO34" s="185"/>
      <c r="KVP34" s="185"/>
      <c r="KVQ34" s="185"/>
      <c r="KVR34" s="185"/>
      <c r="KVS34" s="185"/>
      <c r="KVT34" s="185"/>
      <c r="KVU34" s="185"/>
      <c r="KVV34" s="185"/>
      <c r="KVW34" s="185"/>
      <c r="KVX34" s="185"/>
      <c r="KVY34" s="185"/>
      <c r="KVZ34" s="185"/>
      <c r="KWA34" s="185"/>
      <c r="KWB34" s="185"/>
      <c r="KWC34" s="185"/>
      <c r="KWD34" s="185"/>
      <c r="KWE34" s="185"/>
      <c r="KWF34" s="185"/>
      <c r="KWG34" s="185"/>
      <c r="KWH34" s="185"/>
      <c r="KWI34" s="185"/>
      <c r="KWJ34" s="185"/>
      <c r="KWK34" s="185"/>
      <c r="KWL34" s="185"/>
      <c r="KWM34" s="185"/>
      <c r="KWN34" s="185"/>
      <c r="KWO34" s="185"/>
      <c r="KWP34" s="185"/>
      <c r="KWQ34" s="185"/>
      <c r="KWR34" s="185"/>
      <c r="KWS34" s="185"/>
      <c r="KWT34" s="185"/>
      <c r="KWU34" s="185"/>
      <c r="KWV34" s="185"/>
      <c r="KWW34" s="185"/>
      <c r="KWX34" s="185"/>
      <c r="KWY34" s="185"/>
      <c r="KWZ34" s="185"/>
      <c r="KXA34" s="185"/>
      <c r="KXB34" s="185"/>
      <c r="KXC34" s="185"/>
      <c r="KXD34" s="185"/>
      <c r="KXE34" s="185"/>
      <c r="KXF34" s="185"/>
      <c r="KXG34" s="185"/>
      <c r="KXH34" s="185"/>
      <c r="KXI34" s="185"/>
      <c r="KXJ34" s="185"/>
      <c r="KXK34" s="185"/>
      <c r="KXL34" s="185"/>
      <c r="KXM34" s="185"/>
      <c r="KXN34" s="185"/>
      <c r="KXO34" s="185"/>
      <c r="KXP34" s="185"/>
      <c r="KXQ34" s="185"/>
      <c r="KXR34" s="185"/>
      <c r="KXS34" s="185"/>
      <c r="KXT34" s="185"/>
      <c r="KXU34" s="185"/>
      <c r="KXV34" s="185"/>
      <c r="KXW34" s="185"/>
      <c r="KXX34" s="185"/>
      <c r="KXY34" s="185"/>
      <c r="KXZ34" s="185"/>
      <c r="KYA34" s="185"/>
      <c r="KYB34" s="185"/>
      <c r="KYC34" s="185"/>
      <c r="KYD34" s="185"/>
      <c r="KYE34" s="185"/>
      <c r="KYF34" s="185"/>
      <c r="KYG34" s="185"/>
      <c r="KYH34" s="185"/>
      <c r="KYI34" s="185"/>
      <c r="KYJ34" s="185"/>
      <c r="KYK34" s="185"/>
      <c r="KYL34" s="185"/>
      <c r="KYM34" s="185"/>
      <c r="KYN34" s="185"/>
      <c r="KYO34" s="185"/>
      <c r="KYP34" s="185"/>
      <c r="KYQ34" s="185"/>
      <c r="KYR34" s="185"/>
      <c r="KYS34" s="185"/>
      <c r="KYT34" s="185"/>
      <c r="KYU34" s="185"/>
      <c r="KYV34" s="185"/>
      <c r="KYW34" s="185"/>
      <c r="KYX34" s="185"/>
      <c r="KYY34" s="185"/>
      <c r="KYZ34" s="185"/>
      <c r="KZA34" s="185"/>
      <c r="KZB34" s="185"/>
      <c r="KZC34" s="185"/>
      <c r="KZD34" s="185"/>
      <c r="KZE34" s="185"/>
      <c r="KZF34" s="185"/>
      <c r="KZG34" s="185"/>
      <c r="KZH34" s="185"/>
      <c r="KZI34" s="185"/>
      <c r="KZJ34" s="185"/>
      <c r="KZK34" s="185"/>
      <c r="KZL34" s="185"/>
      <c r="KZM34" s="185"/>
      <c r="KZN34" s="185"/>
      <c r="KZO34" s="185"/>
      <c r="KZP34" s="185"/>
      <c r="KZQ34" s="185"/>
      <c r="KZR34" s="185"/>
      <c r="KZS34" s="185"/>
      <c r="KZT34" s="185"/>
      <c r="KZU34" s="185"/>
      <c r="KZV34" s="185"/>
      <c r="KZW34" s="185"/>
      <c r="KZX34" s="185"/>
      <c r="KZY34" s="185"/>
      <c r="KZZ34" s="185"/>
      <c r="LAA34" s="185"/>
      <c r="LAB34" s="185"/>
      <c r="LAC34" s="185"/>
      <c r="LAD34" s="185"/>
      <c r="LAE34" s="185"/>
      <c r="LAF34" s="185"/>
      <c r="LAG34" s="185"/>
      <c r="LAH34" s="185"/>
      <c r="LAI34" s="185"/>
      <c r="LAJ34" s="185"/>
      <c r="LAK34" s="185"/>
      <c r="LAL34" s="185"/>
      <c r="LAM34" s="185"/>
      <c r="LAN34" s="185"/>
      <c r="LAO34" s="185"/>
      <c r="LAP34" s="185"/>
      <c r="LAQ34" s="185"/>
      <c r="LAR34" s="185"/>
      <c r="LAS34" s="185"/>
      <c r="LAT34" s="185"/>
      <c r="LAU34" s="185"/>
      <c r="LAV34" s="185"/>
      <c r="LAW34" s="185"/>
      <c r="LAX34" s="185"/>
      <c r="LAY34" s="185"/>
      <c r="LAZ34" s="185"/>
      <c r="LBA34" s="185"/>
      <c r="LBB34" s="185"/>
      <c r="LBC34" s="185"/>
      <c r="LBD34" s="185"/>
      <c r="LBE34" s="185"/>
      <c r="LBF34" s="185"/>
      <c r="LBG34" s="185"/>
      <c r="LBH34" s="185"/>
      <c r="LBI34" s="185"/>
      <c r="LBJ34" s="185"/>
      <c r="LBK34" s="185"/>
      <c r="LBL34" s="185"/>
      <c r="LBM34" s="185"/>
      <c r="LBN34" s="185"/>
      <c r="LBO34" s="185"/>
      <c r="LBP34" s="185"/>
      <c r="LBQ34" s="185"/>
      <c r="LBR34" s="185"/>
      <c r="LBS34" s="185"/>
      <c r="LBT34" s="185"/>
      <c r="LBU34" s="185"/>
      <c r="LBV34" s="185"/>
      <c r="LBW34" s="185"/>
      <c r="LBX34" s="185"/>
      <c r="LBY34" s="185"/>
      <c r="LBZ34" s="185"/>
      <c r="LCA34" s="185"/>
      <c r="LCB34" s="185"/>
      <c r="LCC34" s="185"/>
      <c r="LCD34" s="185"/>
      <c r="LCE34" s="185"/>
      <c r="LCF34" s="185"/>
      <c r="LCG34" s="185"/>
      <c r="LCH34" s="185"/>
      <c r="LCI34" s="185"/>
      <c r="LCJ34" s="185"/>
      <c r="LCK34" s="185"/>
      <c r="LCL34" s="185"/>
      <c r="LCM34" s="185"/>
      <c r="LCN34" s="185"/>
      <c r="LCO34" s="185"/>
      <c r="LCP34" s="185"/>
      <c r="LCQ34" s="185"/>
      <c r="LCR34" s="185"/>
      <c r="LCS34" s="185"/>
      <c r="LCT34" s="185"/>
      <c r="LCU34" s="185"/>
      <c r="LCV34" s="185"/>
      <c r="LCW34" s="185"/>
      <c r="LCX34" s="185"/>
      <c r="LCY34" s="185"/>
      <c r="LCZ34" s="185"/>
      <c r="LDA34" s="185"/>
      <c r="LDB34" s="185"/>
      <c r="LDC34" s="185"/>
      <c r="LDD34" s="185"/>
      <c r="LDE34" s="185"/>
      <c r="LDF34" s="185"/>
      <c r="LDG34" s="185"/>
      <c r="LDH34" s="185"/>
      <c r="LDI34" s="185"/>
      <c r="LDJ34" s="185"/>
      <c r="LDK34" s="185"/>
      <c r="LDL34" s="185"/>
      <c r="LDM34" s="185"/>
      <c r="LDN34" s="185"/>
      <c r="LDO34" s="185"/>
      <c r="LDP34" s="185"/>
      <c r="LDQ34" s="185"/>
      <c r="LDR34" s="185"/>
      <c r="LDS34" s="185"/>
      <c r="LDT34" s="185"/>
      <c r="LDU34" s="185"/>
      <c r="LDV34" s="185"/>
      <c r="LDW34" s="185"/>
      <c r="LDX34" s="185"/>
      <c r="LDY34" s="185"/>
      <c r="LDZ34" s="185"/>
      <c r="LEA34" s="185"/>
      <c r="LEB34" s="185"/>
      <c r="LEC34" s="185"/>
      <c r="LED34" s="185"/>
      <c r="LEE34" s="185"/>
      <c r="LEF34" s="185"/>
      <c r="LEG34" s="185"/>
      <c r="LEH34" s="185"/>
      <c r="LEI34" s="185"/>
      <c r="LEJ34" s="185"/>
      <c r="LEK34" s="185"/>
      <c r="LEL34" s="185"/>
      <c r="LEM34" s="185"/>
      <c r="LEN34" s="185"/>
      <c r="LEO34" s="185"/>
      <c r="LEP34" s="185"/>
      <c r="LEQ34" s="185"/>
      <c r="LER34" s="185"/>
      <c r="LES34" s="185"/>
      <c r="LET34" s="185"/>
      <c r="LEU34" s="185"/>
      <c r="LEV34" s="185"/>
      <c r="LEW34" s="185"/>
      <c r="LEX34" s="185"/>
      <c r="LEY34" s="185"/>
      <c r="LEZ34" s="185"/>
      <c r="LFA34" s="185"/>
      <c r="LFB34" s="185"/>
      <c r="LFC34" s="185"/>
      <c r="LFD34" s="185"/>
      <c r="LFE34" s="185"/>
      <c r="LFF34" s="185"/>
      <c r="LFG34" s="185"/>
      <c r="LFH34" s="185"/>
      <c r="LFI34" s="185"/>
      <c r="LFJ34" s="185"/>
      <c r="LFK34" s="185"/>
      <c r="LFL34" s="185"/>
      <c r="LFM34" s="185"/>
      <c r="LFN34" s="185"/>
      <c r="LFO34" s="185"/>
      <c r="LFP34" s="185"/>
      <c r="LFQ34" s="185"/>
      <c r="LFR34" s="185"/>
      <c r="LFS34" s="185"/>
      <c r="LFT34" s="185"/>
      <c r="LFU34" s="185"/>
      <c r="LFV34" s="185"/>
      <c r="LFW34" s="185"/>
      <c r="LFX34" s="185"/>
      <c r="LFY34" s="185"/>
      <c r="LFZ34" s="185"/>
      <c r="LGA34" s="185"/>
      <c r="LGB34" s="185"/>
      <c r="LGC34" s="185"/>
      <c r="LGD34" s="185"/>
      <c r="LGE34" s="185"/>
      <c r="LGF34" s="185"/>
      <c r="LGG34" s="185"/>
      <c r="LGH34" s="185"/>
      <c r="LGI34" s="185"/>
      <c r="LGJ34" s="185"/>
      <c r="LGK34" s="185"/>
      <c r="LGL34" s="185"/>
      <c r="LGM34" s="185"/>
      <c r="LGN34" s="185"/>
      <c r="LGO34" s="185"/>
      <c r="LGP34" s="185"/>
      <c r="LGQ34" s="185"/>
      <c r="LGR34" s="185"/>
      <c r="LGS34" s="185"/>
      <c r="LGT34" s="185"/>
      <c r="LGU34" s="185"/>
      <c r="LGV34" s="185"/>
      <c r="LGW34" s="185"/>
      <c r="LGX34" s="185"/>
      <c r="LGY34" s="185"/>
      <c r="LGZ34" s="185"/>
      <c r="LHA34" s="185"/>
      <c r="LHB34" s="185"/>
      <c r="LHC34" s="185"/>
      <c r="LHD34" s="185"/>
      <c r="LHE34" s="185"/>
      <c r="LHF34" s="185"/>
      <c r="LHG34" s="185"/>
      <c r="LHH34" s="185"/>
      <c r="LHI34" s="185"/>
      <c r="LHJ34" s="185"/>
      <c r="LHK34" s="185"/>
      <c r="LHL34" s="185"/>
      <c r="LHM34" s="185"/>
      <c r="LHN34" s="185"/>
      <c r="LHO34" s="185"/>
      <c r="LHP34" s="185"/>
      <c r="LHQ34" s="185"/>
      <c r="LHR34" s="185"/>
      <c r="LHS34" s="185"/>
      <c r="LHT34" s="185"/>
      <c r="LHU34" s="185"/>
      <c r="LHV34" s="185"/>
      <c r="LHW34" s="185"/>
      <c r="LHX34" s="185"/>
      <c r="LHY34" s="185"/>
      <c r="LHZ34" s="185"/>
      <c r="LIA34" s="185"/>
      <c r="LIB34" s="185"/>
      <c r="LIC34" s="185"/>
      <c r="LID34" s="185"/>
      <c r="LIE34" s="185"/>
      <c r="LIF34" s="185"/>
      <c r="LIG34" s="185"/>
      <c r="LIH34" s="185"/>
      <c r="LII34" s="185"/>
      <c r="LIJ34" s="185"/>
      <c r="LIK34" s="185"/>
      <c r="LIL34" s="185"/>
      <c r="LIM34" s="185"/>
      <c r="LIN34" s="185"/>
      <c r="LIO34" s="185"/>
      <c r="LIP34" s="185"/>
      <c r="LIQ34" s="185"/>
      <c r="LIR34" s="185"/>
      <c r="LIS34" s="185"/>
      <c r="LIT34" s="185"/>
      <c r="LIU34" s="185"/>
      <c r="LIV34" s="185"/>
      <c r="LIW34" s="185"/>
      <c r="LIX34" s="185"/>
      <c r="LIY34" s="185"/>
      <c r="LIZ34" s="185"/>
      <c r="LJA34" s="185"/>
      <c r="LJB34" s="185"/>
      <c r="LJC34" s="185"/>
      <c r="LJD34" s="185"/>
      <c r="LJE34" s="185"/>
      <c r="LJF34" s="185"/>
      <c r="LJG34" s="185"/>
      <c r="LJH34" s="185"/>
      <c r="LJI34" s="185"/>
      <c r="LJJ34" s="185"/>
      <c r="LJK34" s="185"/>
      <c r="LJL34" s="185"/>
      <c r="LJM34" s="185"/>
      <c r="LJN34" s="185"/>
      <c r="LJO34" s="185"/>
      <c r="LJP34" s="185"/>
      <c r="LJQ34" s="185"/>
      <c r="LJR34" s="185"/>
      <c r="LJS34" s="185"/>
      <c r="LJT34" s="185"/>
      <c r="LJU34" s="185"/>
      <c r="LJV34" s="185"/>
      <c r="LJW34" s="185"/>
      <c r="LJX34" s="185"/>
      <c r="LJY34" s="185"/>
      <c r="LJZ34" s="185"/>
      <c r="LKA34" s="185"/>
      <c r="LKB34" s="185"/>
      <c r="LKC34" s="185"/>
      <c r="LKD34" s="185"/>
      <c r="LKE34" s="185"/>
      <c r="LKF34" s="185"/>
      <c r="LKG34" s="185"/>
      <c r="LKH34" s="185"/>
      <c r="LKI34" s="185"/>
      <c r="LKJ34" s="185"/>
      <c r="LKK34" s="185"/>
      <c r="LKL34" s="185"/>
      <c r="LKM34" s="185"/>
      <c r="LKN34" s="185"/>
      <c r="LKO34" s="185"/>
      <c r="LKP34" s="185"/>
      <c r="LKQ34" s="185"/>
      <c r="LKR34" s="185"/>
      <c r="LKS34" s="185"/>
      <c r="LKT34" s="185"/>
      <c r="LKU34" s="185"/>
      <c r="LKV34" s="185"/>
      <c r="LKW34" s="185"/>
      <c r="LKX34" s="185"/>
      <c r="LKY34" s="185"/>
      <c r="LKZ34" s="185"/>
      <c r="LLA34" s="185"/>
      <c r="LLB34" s="185"/>
      <c r="LLC34" s="185"/>
      <c r="LLD34" s="185"/>
      <c r="LLE34" s="185"/>
      <c r="LLF34" s="185"/>
      <c r="LLG34" s="185"/>
      <c r="LLH34" s="185"/>
      <c r="LLI34" s="185"/>
      <c r="LLJ34" s="185"/>
      <c r="LLK34" s="185"/>
      <c r="LLL34" s="185"/>
      <c r="LLM34" s="185"/>
      <c r="LLN34" s="185"/>
      <c r="LLO34" s="185"/>
      <c r="LLP34" s="185"/>
      <c r="LLQ34" s="185"/>
      <c r="LLR34" s="185"/>
      <c r="LLS34" s="185"/>
      <c r="LLT34" s="185"/>
      <c r="LLU34" s="185"/>
      <c r="LLV34" s="185"/>
      <c r="LLW34" s="185"/>
      <c r="LLX34" s="185"/>
      <c r="LLY34" s="185"/>
      <c r="LLZ34" s="185"/>
      <c r="LMA34" s="185"/>
      <c r="LMB34" s="185"/>
      <c r="LMC34" s="185"/>
      <c r="LMD34" s="185"/>
      <c r="LME34" s="185"/>
      <c r="LMF34" s="185"/>
      <c r="LMG34" s="185"/>
      <c r="LMH34" s="185"/>
      <c r="LMI34" s="185"/>
      <c r="LMJ34" s="185"/>
      <c r="LMK34" s="185"/>
      <c r="LML34" s="185"/>
      <c r="LMM34" s="185"/>
      <c r="LMN34" s="185"/>
      <c r="LMO34" s="185"/>
      <c r="LMP34" s="185"/>
      <c r="LMQ34" s="185"/>
      <c r="LMR34" s="185"/>
      <c r="LMS34" s="185"/>
      <c r="LMT34" s="185"/>
      <c r="LMU34" s="185"/>
      <c r="LMV34" s="185"/>
      <c r="LMW34" s="185"/>
      <c r="LMX34" s="185"/>
      <c r="LMY34" s="185"/>
      <c r="LMZ34" s="185"/>
      <c r="LNA34" s="185"/>
      <c r="LNB34" s="185"/>
      <c r="LNC34" s="185"/>
      <c r="LND34" s="185"/>
      <c r="LNE34" s="185"/>
      <c r="LNF34" s="185"/>
      <c r="LNG34" s="185"/>
      <c r="LNH34" s="185"/>
      <c r="LNI34" s="185"/>
      <c r="LNJ34" s="185"/>
      <c r="LNK34" s="185"/>
      <c r="LNL34" s="185"/>
      <c r="LNM34" s="185"/>
      <c r="LNN34" s="185"/>
      <c r="LNO34" s="185"/>
      <c r="LNP34" s="185"/>
      <c r="LNQ34" s="185"/>
      <c r="LNR34" s="185"/>
      <c r="LNS34" s="185"/>
      <c r="LNT34" s="185"/>
      <c r="LNU34" s="185"/>
      <c r="LNV34" s="185"/>
      <c r="LNW34" s="185"/>
      <c r="LNX34" s="185"/>
      <c r="LNY34" s="185"/>
      <c r="LNZ34" s="185"/>
      <c r="LOA34" s="185"/>
      <c r="LOB34" s="185"/>
      <c r="LOC34" s="185"/>
      <c r="LOD34" s="185"/>
      <c r="LOE34" s="185"/>
      <c r="LOF34" s="185"/>
      <c r="LOG34" s="185"/>
      <c r="LOH34" s="185"/>
      <c r="LOI34" s="185"/>
      <c r="LOJ34" s="185"/>
      <c r="LOK34" s="185"/>
      <c r="LOL34" s="185"/>
      <c r="LOM34" s="185"/>
      <c r="LON34" s="185"/>
      <c r="LOO34" s="185"/>
      <c r="LOP34" s="185"/>
      <c r="LOQ34" s="185"/>
      <c r="LOR34" s="185"/>
      <c r="LOS34" s="185"/>
      <c r="LOT34" s="185"/>
      <c r="LOU34" s="185"/>
      <c r="LOV34" s="185"/>
      <c r="LOW34" s="185"/>
      <c r="LOX34" s="185"/>
      <c r="LOY34" s="185"/>
      <c r="LOZ34" s="185"/>
      <c r="LPA34" s="185"/>
      <c r="LPB34" s="185"/>
      <c r="LPC34" s="185"/>
      <c r="LPD34" s="185"/>
      <c r="LPE34" s="185"/>
      <c r="LPF34" s="185"/>
      <c r="LPG34" s="185"/>
      <c r="LPH34" s="185"/>
      <c r="LPI34" s="185"/>
      <c r="LPJ34" s="185"/>
      <c r="LPK34" s="185"/>
      <c r="LPL34" s="185"/>
      <c r="LPM34" s="185"/>
      <c r="LPN34" s="185"/>
      <c r="LPO34" s="185"/>
      <c r="LPP34" s="185"/>
      <c r="LPQ34" s="185"/>
      <c r="LPR34" s="185"/>
      <c r="LPS34" s="185"/>
      <c r="LPT34" s="185"/>
      <c r="LPU34" s="185"/>
      <c r="LPV34" s="185"/>
      <c r="LPW34" s="185"/>
      <c r="LPX34" s="185"/>
      <c r="LPY34" s="185"/>
      <c r="LPZ34" s="185"/>
      <c r="LQA34" s="185"/>
      <c r="LQB34" s="185"/>
      <c r="LQC34" s="185"/>
      <c r="LQD34" s="185"/>
      <c r="LQE34" s="185"/>
      <c r="LQF34" s="185"/>
      <c r="LQG34" s="185"/>
      <c r="LQH34" s="185"/>
      <c r="LQI34" s="185"/>
      <c r="LQJ34" s="185"/>
      <c r="LQK34" s="185"/>
      <c r="LQL34" s="185"/>
      <c r="LQM34" s="185"/>
      <c r="LQN34" s="185"/>
      <c r="LQO34" s="185"/>
      <c r="LQP34" s="185"/>
      <c r="LQQ34" s="185"/>
      <c r="LQR34" s="185"/>
      <c r="LQS34" s="185"/>
      <c r="LQT34" s="185"/>
      <c r="LQU34" s="185"/>
      <c r="LQV34" s="185"/>
      <c r="LQW34" s="185"/>
      <c r="LQX34" s="185"/>
      <c r="LQY34" s="185"/>
      <c r="LQZ34" s="185"/>
      <c r="LRA34" s="185"/>
      <c r="LRB34" s="185"/>
      <c r="LRC34" s="185"/>
      <c r="LRD34" s="185"/>
      <c r="LRE34" s="185"/>
      <c r="LRF34" s="185"/>
      <c r="LRG34" s="185"/>
      <c r="LRH34" s="185"/>
      <c r="LRI34" s="185"/>
      <c r="LRJ34" s="185"/>
      <c r="LRK34" s="185"/>
      <c r="LRL34" s="185"/>
      <c r="LRM34" s="185"/>
      <c r="LRN34" s="185"/>
      <c r="LRO34" s="185"/>
      <c r="LRP34" s="185"/>
      <c r="LRQ34" s="185"/>
      <c r="LRR34" s="185"/>
      <c r="LRS34" s="185"/>
      <c r="LRT34" s="185"/>
      <c r="LRU34" s="185"/>
      <c r="LRV34" s="185"/>
      <c r="LRW34" s="185"/>
      <c r="LRX34" s="185"/>
      <c r="LRY34" s="185"/>
      <c r="LRZ34" s="185"/>
      <c r="LSA34" s="185"/>
      <c r="LSB34" s="185"/>
      <c r="LSC34" s="185"/>
      <c r="LSD34" s="185"/>
      <c r="LSE34" s="185"/>
      <c r="LSF34" s="185"/>
      <c r="LSG34" s="185"/>
      <c r="LSH34" s="185"/>
      <c r="LSI34" s="185"/>
      <c r="LSJ34" s="185"/>
      <c r="LSK34" s="185"/>
      <c r="LSL34" s="185"/>
      <c r="LSM34" s="185"/>
      <c r="LSN34" s="185"/>
      <c r="LSO34" s="185"/>
      <c r="LSP34" s="185"/>
      <c r="LSQ34" s="185"/>
      <c r="LSR34" s="185"/>
      <c r="LSS34" s="185"/>
      <c r="LST34" s="185"/>
      <c r="LSU34" s="185"/>
      <c r="LSV34" s="185"/>
      <c r="LSW34" s="185"/>
      <c r="LSX34" s="185"/>
      <c r="LSY34" s="185"/>
      <c r="LSZ34" s="185"/>
      <c r="LTA34" s="185"/>
      <c r="LTB34" s="185"/>
      <c r="LTC34" s="185"/>
      <c r="LTD34" s="185"/>
      <c r="LTE34" s="185"/>
      <c r="LTF34" s="185"/>
      <c r="LTG34" s="185"/>
      <c r="LTH34" s="185"/>
      <c r="LTI34" s="185"/>
      <c r="LTJ34" s="185"/>
      <c r="LTK34" s="185"/>
      <c r="LTL34" s="185"/>
      <c r="LTM34" s="185"/>
      <c r="LTN34" s="185"/>
      <c r="LTO34" s="185"/>
      <c r="LTP34" s="185"/>
      <c r="LTQ34" s="185"/>
      <c r="LTR34" s="185"/>
      <c r="LTS34" s="185"/>
      <c r="LTT34" s="185"/>
      <c r="LTU34" s="185"/>
      <c r="LTV34" s="185"/>
      <c r="LTW34" s="185"/>
      <c r="LTX34" s="185"/>
      <c r="LTY34" s="185"/>
      <c r="LTZ34" s="185"/>
      <c r="LUA34" s="185"/>
      <c r="LUB34" s="185"/>
      <c r="LUC34" s="185"/>
      <c r="LUD34" s="185"/>
      <c r="LUE34" s="185"/>
      <c r="LUF34" s="185"/>
      <c r="LUG34" s="185"/>
      <c r="LUH34" s="185"/>
      <c r="LUI34" s="185"/>
      <c r="LUJ34" s="185"/>
      <c r="LUK34" s="185"/>
      <c r="LUL34" s="185"/>
      <c r="LUM34" s="185"/>
      <c r="LUN34" s="185"/>
      <c r="LUO34" s="185"/>
      <c r="LUP34" s="185"/>
      <c r="LUQ34" s="185"/>
      <c r="LUR34" s="185"/>
      <c r="LUS34" s="185"/>
      <c r="LUT34" s="185"/>
      <c r="LUU34" s="185"/>
      <c r="LUV34" s="185"/>
      <c r="LUW34" s="185"/>
      <c r="LUX34" s="185"/>
      <c r="LUY34" s="185"/>
      <c r="LUZ34" s="185"/>
      <c r="LVA34" s="185"/>
      <c r="LVB34" s="185"/>
      <c r="LVC34" s="185"/>
      <c r="LVD34" s="185"/>
      <c r="LVE34" s="185"/>
      <c r="LVF34" s="185"/>
      <c r="LVG34" s="185"/>
      <c r="LVH34" s="185"/>
      <c r="LVI34" s="185"/>
      <c r="LVJ34" s="185"/>
      <c r="LVK34" s="185"/>
      <c r="LVL34" s="185"/>
      <c r="LVM34" s="185"/>
      <c r="LVN34" s="185"/>
      <c r="LVO34" s="185"/>
      <c r="LVP34" s="185"/>
      <c r="LVQ34" s="185"/>
      <c r="LVR34" s="185"/>
      <c r="LVS34" s="185"/>
      <c r="LVT34" s="185"/>
      <c r="LVU34" s="185"/>
      <c r="LVV34" s="185"/>
      <c r="LVW34" s="185"/>
      <c r="LVX34" s="185"/>
      <c r="LVY34" s="185"/>
      <c r="LVZ34" s="185"/>
      <c r="LWA34" s="185"/>
      <c r="LWB34" s="185"/>
      <c r="LWC34" s="185"/>
      <c r="LWD34" s="185"/>
      <c r="LWE34" s="185"/>
      <c r="LWF34" s="185"/>
      <c r="LWG34" s="185"/>
      <c r="LWH34" s="185"/>
      <c r="LWI34" s="185"/>
      <c r="LWJ34" s="185"/>
      <c r="LWK34" s="185"/>
      <c r="LWL34" s="185"/>
      <c r="LWM34" s="185"/>
      <c r="LWN34" s="185"/>
      <c r="LWO34" s="185"/>
      <c r="LWP34" s="185"/>
      <c r="LWQ34" s="185"/>
      <c r="LWR34" s="185"/>
      <c r="LWS34" s="185"/>
      <c r="LWT34" s="185"/>
      <c r="LWU34" s="185"/>
      <c r="LWV34" s="185"/>
      <c r="LWW34" s="185"/>
      <c r="LWX34" s="185"/>
      <c r="LWY34" s="185"/>
      <c r="LWZ34" s="185"/>
      <c r="LXA34" s="185"/>
      <c r="LXB34" s="185"/>
      <c r="LXC34" s="185"/>
      <c r="LXD34" s="185"/>
      <c r="LXE34" s="185"/>
      <c r="LXF34" s="185"/>
      <c r="LXG34" s="185"/>
      <c r="LXH34" s="185"/>
      <c r="LXI34" s="185"/>
      <c r="LXJ34" s="185"/>
      <c r="LXK34" s="185"/>
      <c r="LXL34" s="185"/>
      <c r="LXM34" s="185"/>
      <c r="LXN34" s="185"/>
      <c r="LXO34" s="185"/>
      <c r="LXP34" s="185"/>
      <c r="LXQ34" s="185"/>
      <c r="LXR34" s="185"/>
      <c r="LXS34" s="185"/>
      <c r="LXT34" s="185"/>
      <c r="LXU34" s="185"/>
      <c r="LXV34" s="185"/>
      <c r="LXW34" s="185"/>
      <c r="LXX34" s="185"/>
      <c r="LXY34" s="185"/>
      <c r="LXZ34" s="185"/>
      <c r="LYA34" s="185"/>
      <c r="LYB34" s="185"/>
      <c r="LYC34" s="185"/>
      <c r="LYD34" s="185"/>
      <c r="LYE34" s="185"/>
      <c r="LYF34" s="185"/>
      <c r="LYG34" s="185"/>
      <c r="LYH34" s="185"/>
      <c r="LYI34" s="185"/>
      <c r="LYJ34" s="185"/>
      <c r="LYK34" s="185"/>
      <c r="LYL34" s="185"/>
      <c r="LYM34" s="185"/>
      <c r="LYN34" s="185"/>
      <c r="LYO34" s="185"/>
      <c r="LYP34" s="185"/>
      <c r="LYQ34" s="185"/>
      <c r="LYR34" s="185"/>
      <c r="LYS34" s="185"/>
      <c r="LYT34" s="185"/>
      <c r="LYU34" s="185"/>
      <c r="LYV34" s="185"/>
      <c r="LYW34" s="185"/>
      <c r="LYX34" s="185"/>
      <c r="LYY34" s="185"/>
      <c r="LYZ34" s="185"/>
      <c r="LZA34" s="185"/>
      <c r="LZB34" s="185"/>
      <c r="LZC34" s="185"/>
      <c r="LZD34" s="185"/>
      <c r="LZE34" s="185"/>
      <c r="LZF34" s="185"/>
      <c r="LZG34" s="185"/>
      <c r="LZH34" s="185"/>
      <c r="LZI34" s="185"/>
      <c r="LZJ34" s="185"/>
      <c r="LZK34" s="185"/>
      <c r="LZL34" s="185"/>
      <c r="LZM34" s="185"/>
      <c r="LZN34" s="185"/>
      <c r="LZO34" s="185"/>
      <c r="LZP34" s="185"/>
      <c r="LZQ34" s="185"/>
      <c r="LZR34" s="185"/>
      <c r="LZS34" s="185"/>
      <c r="LZT34" s="185"/>
      <c r="LZU34" s="185"/>
      <c r="LZV34" s="185"/>
      <c r="LZW34" s="185"/>
      <c r="LZX34" s="185"/>
      <c r="LZY34" s="185"/>
      <c r="LZZ34" s="185"/>
      <c r="MAA34" s="185"/>
      <c r="MAB34" s="185"/>
      <c r="MAC34" s="185"/>
      <c r="MAD34" s="185"/>
      <c r="MAE34" s="185"/>
      <c r="MAF34" s="185"/>
      <c r="MAG34" s="185"/>
      <c r="MAH34" s="185"/>
      <c r="MAI34" s="185"/>
      <c r="MAJ34" s="185"/>
      <c r="MAK34" s="185"/>
      <c r="MAL34" s="185"/>
      <c r="MAM34" s="185"/>
      <c r="MAN34" s="185"/>
      <c r="MAO34" s="185"/>
      <c r="MAP34" s="185"/>
      <c r="MAQ34" s="185"/>
      <c r="MAR34" s="185"/>
      <c r="MAS34" s="185"/>
      <c r="MAT34" s="185"/>
      <c r="MAU34" s="185"/>
      <c r="MAV34" s="185"/>
      <c r="MAW34" s="185"/>
      <c r="MAX34" s="185"/>
      <c r="MAY34" s="185"/>
      <c r="MAZ34" s="185"/>
      <c r="MBA34" s="185"/>
      <c r="MBB34" s="185"/>
      <c r="MBC34" s="185"/>
      <c r="MBD34" s="185"/>
      <c r="MBE34" s="185"/>
      <c r="MBF34" s="185"/>
      <c r="MBG34" s="185"/>
      <c r="MBH34" s="185"/>
      <c r="MBI34" s="185"/>
      <c r="MBJ34" s="185"/>
      <c r="MBK34" s="185"/>
      <c r="MBL34" s="185"/>
      <c r="MBM34" s="185"/>
      <c r="MBN34" s="185"/>
      <c r="MBO34" s="185"/>
      <c r="MBP34" s="185"/>
      <c r="MBQ34" s="185"/>
      <c r="MBR34" s="185"/>
      <c r="MBS34" s="185"/>
      <c r="MBT34" s="185"/>
      <c r="MBU34" s="185"/>
      <c r="MBV34" s="185"/>
      <c r="MBW34" s="185"/>
      <c r="MBX34" s="185"/>
      <c r="MBY34" s="185"/>
      <c r="MBZ34" s="185"/>
      <c r="MCA34" s="185"/>
      <c r="MCB34" s="185"/>
      <c r="MCC34" s="185"/>
      <c r="MCD34" s="185"/>
      <c r="MCE34" s="185"/>
      <c r="MCF34" s="185"/>
      <c r="MCG34" s="185"/>
      <c r="MCH34" s="185"/>
      <c r="MCI34" s="185"/>
      <c r="MCJ34" s="185"/>
      <c r="MCK34" s="185"/>
      <c r="MCL34" s="185"/>
      <c r="MCM34" s="185"/>
      <c r="MCN34" s="185"/>
      <c r="MCO34" s="185"/>
      <c r="MCP34" s="185"/>
      <c r="MCQ34" s="185"/>
      <c r="MCR34" s="185"/>
      <c r="MCS34" s="185"/>
      <c r="MCT34" s="185"/>
      <c r="MCU34" s="185"/>
      <c r="MCV34" s="185"/>
      <c r="MCW34" s="185"/>
      <c r="MCX34" s="185"/>
      <c r="MCY34" s="185"/>
      <c r="MCZ34" s="185"/>
      <c r="MDA34" s="185"/>
      <c r="MDB34" s="185"/>
      <c r="MDC34" s="185"/>
      <c r="MDD34" s="185"/>
      <c r="MDE34" s="185"/>
      <c r="MDF34" s="185"/>
      <c r="MDG34" s="185"/>
      <c r="MDH34" s="185"/>
      <c r="MDI34" s="185"/>
      <c r="MDJ34" s="185"/>
      <c r="MDK34" s="185"/>
      <c r="MDL34" s="185"/>
      <c r="MDM34" s="185"/>
      <c r="MDN34" s="185"/>
      <c r="MDO34" s="185"/>
      <c r="MDP34" s="185"/>
      <c r="MDQ34" s="185"/>
      <c r="MDR34" s="185"/>
      <c r="MDS34" s="185"/>
      <c r="MDT34" s="185"/>
      <c r="MDU34" s="185"/>
      <c r="MDV34" s="185"/>
      <c r="MDW34" s="185"/>
      <c r="MDX34" s="185"/>
      <c r="MDY34" s="185"/>
      <c r="MDZ34" s="185"/>
      <c r="MEA34" s="185"/>
      <c r="MEB34" s="185"/>
      <c r="MEC34" s="185"/>
      <c r="MED34" s="185"/>
      <c r="MEE34" s="185"/>
      <c r="MEF34" s="185"/>
      <c r="MEG34" s="185"/>
      <c r="MEH34" s="185"/>
      <c r="MEI34" s="185"/>
      <c r="MEJ34" s="185"/>
      <c r="MEK34" s="185"/>
      <c r="MEL34" s="185"/>
      <c r="MEM34" s="185"/>
      <c r="MEN34" s="185"/>
      <c r="MEO34" s="185"/>
      <c r="MEP34" s="185"/>
      <c r="MEQ34" s="185"/>
      <c r="MER34" s="185"/>
      <c r="MES34" s="185"/>
      <c r="MET34" s="185"/>
      <c r="MEU34" s="185"/>
      <c r="MEV34" s="185"/>
      <c r="MEW34" s="185"/>
      <c r="MEX34" s="185"/>
      <c r="MEY34" s="185"/>
      <c r="MEZ34" s="185"/>
      <c r="MFA34" s="185"/>
      <c r="MFB34" s="185"/>
      <c r="MFC34" s="185"/>
      <c r="MFD34" s="185"/>
      <c r="MFE34" s="185"/>
      <c r="MFF34" s="185"/>
      <c r="MFG34" s="185"/>
      <c r="MFH34" s="185"/>
      <c r="MFI34" s="185"/>
      <c r="MFJ34" s="185"/>
      <c r="MFK34" s="185"/>
      <c r="MFL34" s="185"/>
      <c r="MFM34" s="185"/>
      <c r="MFN34" s="185"/>
      <c r="MFO34" s="185"/>
      <c r="MFP34" s="185"/>
      <c r="MFQ34" s="185"/>
      <c r="MFR34" s="185"/>
      <c r="MFS34" s="185"/>
      <c r="MFT34" s="185"/>
      <c r="MFU34" s="185"/>
      <c r="MFV34" s="185"/>
      <c r="MFW34" s="185"/>
      <c r="MFX34" s="185"/>
      <c r="MFY34" s="185"/>
      <c r="MFZ34" s="185"/>
      <c r="MGA34" s="185"/>
      <c r="MGB34" s="185"/>
      <c r="MGC34" s="185"/>
      <c r="MGD34" s="185"/>
      <c r="MGE34" s="185"/>
      <c r="MGF34" s="185"/>
      <c r="MGG34" s="185"/>
      <c r="MGH34" s="185"/>
      <c r="MGI34" s="185"/>
      <c r="MGJ34" s="185"/>
      <c r="MGK34" s="185"/>
      <c r="MGL34" s="185"/>
      <c r="MGM34" s="185"/>
      <c r="MGN34" s="185"/>
      <c r="MGO34" s="185"/>
      <c r="MGP34" s="185"/>
      <c r="MGQ34" s="185"/>
      <c r="MGR34" s="185"/>
      <c r="MGS34" s="185"/>
      <c r="MGT34" s="185"/>
      <c r="MGU34" s="185"/>
      <c r="MGV34" s="185"/>
      <c r="MGW34" s="185"/>
      <c r="MGX34" s="185"/>
      <c r="MGY34" s="185"/>
      <c r="MGZ34" s="185"/>
      <c r="MHA34" s="185"/>
      <c r="MHB34" s="185"/>
      <c r="MHC34" s="185"/>
      <c r="MHD34" s="185"/>
      <c r="MHE34" s="185"/>
      <c r="MHF34" s="185"/>
      <c r="MHG34" s="185"/>
      <c r="MHH34" s="185"/>
      <c r="MHI34" s="185"/>
      <c r="MHJ34" s="185"/>
      <c r="MHK34" s="185"/>
      <c r="MHL34" s="185"/>
      <c r="MHM34" s="185"/>
      <c r="MHN34" s="185"/>
      <c r="MHO34" s="185"/>
      <c r="MHP34" s="185"/>
      <c r="MHQ34" s="185"/>
      <c r="MHR34" s="185"/>
      <c r="MHS34" s="185"/>
      <c r="MHT34" s="185"/>
      <c r="MHU34" s="185"/>
      <c r="MHV34" s="185"/>
      <c r="MHW34" s="185"/>
      <c r="MHX34" s="185"/>
      <c r="MHY34" s="185"/>
      <c r="MHZ34" s="185"/>
      <c r="MIA34" s="185"/>
      <c r="MIB34" s="185"/>
      <c r="MIC34" s="185"/>
      <c r="MID34" s="185"/>
      <c r="MIE34" s="185"/>
      <c r="MIF34" s="185"/>
      <c r="MIG34" s="185"/>
      <c r="MIH34" s="185"/>
      <c r="MII34" s="185"/>
      <c r="MIJ34" s="185"/>
      <c r="MIK34" s="185"/>
      <c r="MIL34" s="185"/>
      <c r="MIM34" s="185"/>
      <c r="MIN34" s="185"/>
      <c r="MIO34" s="185"/>
      <c r="MIP34" s="185"/>
      <c r="MIQ34" s="185"/>
      <c r="MIR34" s="185"/>
      <c r="MIS34" s="185"/>
      <c r="MIT34" s="185"/>
      <c r="MIU34" s="185"/>
      <c r="MIV34" s="185"/>
      <c r="MIW34" s="185"/>
      <c r="MIX34" s="185"/>
      <c r="MIY34" s="185"/>
      <c r="MIZ34" s="185"/>
      <c r="MJA34" s="185"/>
      <c r="MJB34" s="185"/>
      <c r="MJC34" s="185"/>
      <c r="MJD34" s="185"/>
      <c r="MJE34" s="185"/>
      <c r="MJF34" s="185"/>
      <c r="MJG34" s="185"/>
      <c r="MJH34" s="185"/>
      <c r="MJI34" s="185"/>
      <c r="MJJ34" s="185"/>
      <c r="MJK34" s="185"/>
      <c r="MJL34" s="185"/>
      <c r="MJM34" s="185"/>
      <c r="MJN34" s="185"/>
      <c r="MJO34" s="185"/>
      <c r="MJP34" s="185"/>
      <c r="MJQ34" s="185"/>
      <c r="MJR34" s="185"/>
      <c r="MJS34" s="185"/>
      <c r="MJT34" s="185"/>
      <c r="MJU34" s="185"/>
      <c r="MJV34" s="185"/>
      <c r="MJW34" s="185"/>
      <c r="MJX34" s="185"/>
      <c r="MJY34" s="185"/>
      <c r="MJZ34" s="185"/>
      <c r="MKA34" s="185"/>
      <c r="MKB34" s="185"/>
      <c r="MKC34" s="185"/>
      <c r="MKD34" s="185"/>
      <c r="MKE34" s="185"/>
      <c r="MKF34" s="185"/>
      <c r="MKG34" s="185"/>
      <c r="MKH34" s="185"/>
      <c r="MKI34" s="185"/>
      <c r="MKJ34" s="185"/>
      <c r="MKK34" s="185"/>
      <c r="MKL34" s="185"/>
      <c r="MKM34" s="185"/>
      <c r="MKN34" s="185"/>
      <c r="MKO34" s="185"/>
      <c r="MKP34" s="185"/>
      <c r="MKQ34" s="185"/>
      <c r="MKR34" s="185"/>
      <c r="MKS34" s="185"/>
      <c r="MKT34" s="185"/>
      <c r="MKU34" s="185"/>
      <c r="MKV34" s="185"/>
      <c r="MKW34" s="185"/>
      <c r="MKX34" s="185"/>
      <c r="MKY34" s="185"/>
      <c r="MKZ34" s="185"/>
      <c r="MLA34" s="185"/>
      <c r="MLB34" s="185"/>
      <c r="MLC34" s="185"/>
      <c r="MLD34" s="185"/>
      <c r="MLE34" s="185"/>
      <c r="MLF34" s="185"/>
      <c r="MLG34" s="185"/>
      <c r="MLH34" s="185"/>
      <c r="MLI34" s="185"/>
      <c r="MLJ34" s="185"/>
      <c r="MLK34" s="185"/>
      <c r="MLL34" s="185"/>
      <c r="MLM34" s="185"/>
      <c r="MLN34" s="185"/>
      <c r="MLO34" s="185"/>
      <c r="MLP34" s="185"/>
      <c r="MLQ34" s="185"/>
      <c r="MLR34" s="185"/>
      <c r="MLS34" s="185"/>
      <c r="MLT34" s="185"/>
      <c r="MLU34" s="185"/>
      <c r="MLV34" s="185"/>
      <c r="MLW34" s="185"/>
      <c r="MLX34" s="185"/>
      <c r="MLY34" s="185"/>
      <c r="MLZ34" s="185"/>
      <c r="MMA34" s="185"/>
      <c r="MMB34" s="185"/>
      <c r="MMC34" s="185"/>
      <c r="MMD34" s="185"/>
      <c r="MME34" s="185"/>
      <c r="MMF34" s="185"/>
      <c r="MMG34" s="185"/>
      <c r="MMH34" s="185"/>
      <c r="MMI34" s="185"/>
      <c r="MMJ34" s="185"/>
      <c r="MMK34" s="185"/>
      <c r="MML34" s="185"/>
      <c r="MMM34" s="185"/>
      <c r="MMN34" s="185"/>
      <c r="MMO34" s="185"/>
      <c r="MMP34" s="185"/>
      <c r="MMQ34" s="185"/>
      <c r="MMR34" s="185"/>
      <c r="MMS34" s="185"/>
      <c r="MMT34" s="185"/>
      <c r="MMU34" s="185"/>
      <c r="MMV34" s="185"/>
      <c r="MMW34" s="185"/>
      <c r="MMX34" s="185"/>
      <c r="MMY34" s="185"/>
      <c r="MMZ34" s="185"/>
      <c r="MNA34" s="185"/>
      <c r="MNB34" s="185"/>
      <c r="MNC34" s="185"/>
      <c r="MND34" s="185"/>
      <c r="MNE34" s="185"/>
      <c r="MNF34" s="185"/>
      <c r="MNG34" s="185"/>
      <c r="MNH34" s="185"/>
      <c r="MNI34" s="185"/>
      <c r="MNJ34" s="185"/>
      <c r="MNK34" s="185"/>
      <c r="MNL34" s="185"/>
      <c r="MNM34" s="185"/>
      <c r="MNN34" s="185"/>
      <c r="MNO34" s="185"/>
      <c r="MNP34" s="185"/>
      <c r="MNQ34" s="185"/>
      <c r="MNR34" s="185"/>
      <c r="MNS34" s="185"/>
      <c r="MNT34" s="185"/>
      <c r="MNU34" s="185"/>
      <c r="MNV34" s="185"/>
      <c r="MNW34" s="185"/>
      <c r="MNX34" s="185"/>
      <c r="MNY34" s="185"/>
      <c r="MNZ34" s="185"/>
      <c r="MOA34" s="185"/>
      <c r="MOB34" s="185"/>
      <c r="MOC34" s="185"/>
      <c r="MOD34" s="185"/>
      <c r="MOE34" s="185"/>
      <c r="MOF34" s="185"/>
      <c r="MOG34" s="185"/>
      <c r="MOH34" s="185"/>
      <c r="MOI34" s="185"/>
      <c r="MOJ34" s="185"/>
      <c r="MOK34" s="185"/>
      <c r="MOL34" s="185"/>
      <c r="MOM34" s="185"/>
      <c r="MON34" s="185"/>
      <c r="MOO34" s="185"/>
      <c r="MOP34" s="185"/>
      <c r="MOQ34" s="185"/>
      <c r="MOR34" s="185"/>
      <c r="MOS34" s="185"/>
      <c r="MOT34" s="185"/>
      <c r="MOU34" s="185"/>
      <c r="MOV34" s="185"/>
      <c r="MOW34" s="185"/>
      <c r="MOX34" s="185"/>
      <c r="MOY34" s="185"/>
      <c r="MOZ34" s="185"/>
      <c r="MPA34" s="185"/>
      <c r="MPB34" s="185"/>
      <c r="MPC34" s="185"/>
      <c r="MPD34" s="185"/>
      <c r="MPE34" s="185"/>
      <c r="MPF34" s="185"/>
      <c r="MPG34" s="185"/>
      <c r="MPH34" s="185"/>
      <c r="MPI34" s="185"/>
      <c r="MPJ34" s="185"/>
      <c r="MPK34" s="185"/>
      <c r="MPL34" s="185"/>
      <c r="MPM34" s="185"/>
      <c r="MPN34" s="185"/>
      <c r="MPO34" s="185"/>
      <c r="MPP34" s="185"/>
      <c r="MPQ34" s="185"/>
      <c r="MPR34" s="185"/>
      <c r="MPS34" s="185"/>
      <c r="MPT34" s="185"/>
      <c r="MPU34" s="185"/>
      <c r="MPV34" s="185"/>
      <c r="MPW34" s="185"/>
      <c r="MPX34" s="185"/>
      <c r="MPY34" s="185"/>
      <c r="MPZ34" s="185"/>
      <c r="MQA34" s="185"/>
      <c r="MQB34" s="185"/>
      <c r="MQC34" s="185"/>
      <c r="MQD34" s="185"/>
      <c r="MQE34" s="185"/>
      <c r="MQF34" s="185"/>
      <c r="MQG34" s="185"/>
      <c r="MQH34" s="185"/>
      <c r="MQI34" s="185"/>
      <c r="MQJ34" s="185"/>
      <c r="MQK34" s="185"/>
      <c r="MQL34" s="185"/>
      <c r="MQM34" s="185"/>
      <c r="MQN34" s="185"/>
      <c r="MQO34" s="185"/>
      <c r="MQP34" s="185"/>
      <c r="MQQ34" s="185"/>
      <c r="MQR34" s="185"/>
      <c r="MQS34" s="185"/>
      <c r="MQT34" s="185"/>
      <c r="MQU34" s="185"/>
      <c r="MQV34" s="185"/>
      <c r="MQW34" s="185"/>
      <c r="MQX34" s="185"/>
      <c r="MQY34" s="185"/>
      <c r="MQZ34" s="185"/>
      <c r="MRA34" s="185"/>
      <c r="MRB34" s="185"/>
      <c r="MRC34" s="185"/>
      <c r="MRD34" s="185"/>
      <c r="MRE34" s="185"/>
      <c r="MRF34" s="185"/>
      <c r="MRG34" s="185"/>
      <c r="MRH34" s="185"/>
      <c r="MRI34" s="185"/>
      <c r="MRJ34" s="185"/>
      <c r="MRK34" s="185"/>
      <c r="MRL34" s="185"/>
      <c r="MRM34" s="185"/>
      <c r="MRN34" s="185"/>
      <c r="MRO34" s="185"/>
      <c r="MRP34" s="185"/>
      <c r="MRQ34" s="185"/>
      <c r="MRR34" s="185"/>
      <c r="MRS34" s="185"/>
      <c r="MRT34" s="185"/>
      <c r="MRU34" s="185"/>
      <c r="MRV34" s="185"/>
      <c r="MRW34" s="185"/>
      <c r="MRX34" s="185"/>
      <c r="MRY34" s="185"/>
      <c r="MRZ34" s="185"/>
      <c r="MSA34" s="185"/>
      <c r="MSB34" s="185"/>
      <c r="MSC34" s="185"/>
      <c r="MSD34" s="185"/>
      <c r="MSE34" s="185"/>
      <c r="MSF34" s="185"/>
      <c r="MSG34" s="185"/>
      <c r="MSH34" s="185"/>
      <c r="MSI34" s="185"/>
      <c r="MSJ34" s="185"/>
      <c r="MSK34" s="185"/>
      <c r="MSL34" s="185"/>
      <c r="MSM34" s="185"/>
      <c r="MSN34" s="185"/>
      <c r="MSO34" s="185"/>
      <c r="MSP34" s="185"/>
      <c r="MSQ34" s="185"/>
      <c r="MSR34" s="185"/>
      <c r="MSS34" s="185"/>
      <c r="MST34" s="185"/>
      <c r="MSU34" s="185"/>
      <c r="MSV34" s="185"/>
      <c r="MSW34" s="185"/>
      <c r="MSX34" s="185"/>
      <c r="MSY34" s="185"/>
      <c r="MSZ34" s="185"/>
      <c r="MTA34" s="185"/>
      <c r="MTB34" s="185"/>
      <c r="MTC34" s="185"/>
      <c r="MTD34" s="185"/>
      <c r="MTE34" s="185"/>
      <c r="MTF34" s="185"/>
      <c r="MTG34" s="185"/>
      <c r="MTH34" s="185"/>
      <c r="MTI34" s="185"/>
      <c r="MTJ34" s="185"/>
      <c r="MTK34" s="185"/>
      <c r="MTL34" s="185"/>
      <c r="MTM34" s="185"/>
      <c r="MTN34" s="185"/>
      <c r="MTO34" s="185"/>
      <c r="MTP34" s="185"/>
      <c r="MTQ34" s="185"/>
      <c r="MTR34" s="185"/>
      <c r="MTS34" s="185"/>
      <c r="MTT34" s="185"/>
      <c r="MTU34" s="185"/>
      <c r="MTV34" s="185"/>
      <c r="MTW34" s="185"/>
      <c r="MTX34" s="185"/>
      <c r="MTY34" s="185"/>
      <c r="MTZ34" s="185"/>
      <c r="MUA34" s="185"/>
      <c r="MUB34" s="185"/>
      <c r="MUC34" s="185"/>
      <c r="MUD34" s="185"/>
      <c r="MUE34" s="185"/>
      <c r="MUF34" s="185"/>
      <c r="MUG34" s="185"/>
      <c r="MUH34" s="185"/>
      <c r="MUI34" s="185"/>
      <c r="MUJ34" s="185"/>
      <c r="MUK34" s="185"/>
      <c r="MUL34" s="185"/>
      <c r="MUM34" s="185"/>
      <c r="MUN34" s="185"/>
      <c r="MUO34" s="185"/>
      <c r="MUP34" s="185"/>
      <c r="MUQ34" s="185"/>
      <c r="MUR34" s="185"/>
      <c r="MUS34" s="185"/>
      <c r="MUT34" s="185"/>
      <c r="MUU34" s="185"/>
      <c r="MUV34" s="185"/>
      <c r="MUW34" s="185"/>
      <c r="MUX34" s="185"/>
      <c r="MUY34" s="185"/>
      <c r="MUZ34" s="185"/>
      <c r="MVA34" s="185"/>
      <c r="MVB34" s="185"/>
      <c r="MVC34" s="185"/>
      <c r="MVD34" s="185"/>
      <c r="MVE34" s="185"/>
      <c r="MVF34" s="185"/>
      <c r="MVG34" s="185"/>
      <c r="MVH34" s="185"/>
      <c r="MVI34" s="185"/>
      <c r="MVJ34" s="185"/>
      <c r="MVK34" s="185"/>
      <c r="MVL34" s="185"/>
      <c r="MVM34" s="185"/>
      <c r="MVN34" s="185"/>
      <c r="MVO34" s="185"/>
      <c r="MVP34" s="185"/>
      <c r="MVQ34" s="185"/>
      <c r="MVR34" s="185"/>
      <c r="MVS34" s="185"/>
      <c r="MVT34" s="185"/>
      <c r="MVU34" s="185"/>
      <c r="MVV34" s="185"/>
      <c r="MVW34" s="185"/>
      <c r="MVX34" s="185"/>
      <c r="MVY34" s="185"/>
      <c r="MVZ34" s="185"/>
      <c r="MWA34" s="185"/>
      <c r="MWB34" s="185"/>
      <c r="MWC34" s="185"/>
      <c r="MWD34" s="185"/>
      <c r="MWE34" s="185"/>
      <c r="MWF34" s="185"/>
      <c r="MWG34" s="185"/>
      <c r="MWH34" s="185"/>
      <c r="MWI34" s="185"/>
      <c r="MWJ34" s="185"/>
      <c r="MWK34" s="185"/>
      <c r="MWL34" s="185"/>
      <c r="MWM34" s="185"/>
      <c r="MWN34" s="185"/>
      <c r="MWO34" s="185"/>
      <c r="MWP34" s="185"/>
      <c r="MWQ34" s="185"/>
      <c r="MWR34" s="185"/>
      <c r="MWS34" s="185"/>
      <c r="MWT34" s="185"/>
      <c r="MWU34" s="185"/>
      <c r="MWV34" s="185"/>
      <c r="MWW34" s="185"/>
      <c r="MWX34" s="185"/>
      <c r="MWY34" s="185"/>
      <c r="MWZ34" s="185"/>
      <c r="MXA34" s="185"/>
      <c r="MXB34" s="185"/>
      <c r="MXC34" s="185"/>
      <c r="MXD34" s="185"/>
      <c r="MXE34" s="185"/>
      <c r="MXF34" s="185"/>
      <c r="MXG34" s="185"/>
      <c r="MXH34" s="185"/>
      <c r="MXI34" s="185"/>
      <c r="MXJ34" s="185"/>
      <c r="MXK34" s="185"/>
      <c r="MXL34" s="185"/>
      <c r="MXM34" s="185"/>
      <c r="MXN34" s="185"/>
      <c r="MXO34" s="185"/>
      <c r="MXP34" s="185"/>
      <c r="MXQ34" s="185"/>
      <c r="MXR34" s="185"/>
      <c r="MXS34" s="185"/>
      <c r="MXT34" s="185"/>
      <c r="MXU34" s="185"/>
      <c r="MXV34" s="185"/>
      <c r="MXW34" s="185"/>
      <c r="MXX34" s="185"/>
      <c r="MXY34" s="185"/>
      <c r="MXZ34" s="185"/>
      <c r="MYA34" s="185"/>
      <c r="MYB34" s="185"/>
      <c r="MYC34" s="185"/>
      <c r="MYD34" s="185"/>
      <c r="MYE34" s="185"/>
      <c r="MYF34" s="185"/>
      <c r="MYG34" s="185"/>
      <c r="MYH34" s="185"/>
      <c r="MYI34" s="185"/>
      <c r="MYJ34" s="185"/>
      <c r="MYK34" s="185"/>
      <c r="MYL34" s="185"/>
      <c r="MYM34" s="185"/>
      <c r="MYN34" s="185"/>
      <c r="MYO34" s="185"/>
      <c r="MYP34" s="185"/>
      <c r="MYQ34" s="185"/>
      <c r="MYR34" s="185"/>
      <c r="MYS34" s="185"/>
      <c r="MYT34" s="185"/>
      <c r="MYU34" s="185"/>
      <c r="MYV34" s="185"/>
      <c r="MYW34" s="185"/>
      <c r="MYX34" s="185"/>
      <c r="MYY34" s="185"/>
      <c r="MYZ34" s="185"/>
      <c r="MZA34" s="185"/>
      <c r="MZB34" s="185"/>
      <c r="MZC34" s="185"/>
      <c r="MZD34" s="185"/>
      <c r="MZE34" s="185"/>
      <c r="MZF34" s="185"/>
      <c r="MZG34" s="185"/>
      <c r="MZH34" s="185"/>
      <c r="MZI34" s="185"/>
      <c r="MZJ34" s="185"/>
      <c r="MZK34" s="185"/>
      <c r="MZL34" s="185"/>
      <c r="MZM34" s="185"/>
      <c r="MZN34" s="185"/>
      <c r="MZO34" s="185"/>
      <c r="MZP34" s="185"/>
      <c r="MZQ34" s="185"/>
      <c r="MZR34" s="185"/>
      <c r="MZS34" s="185"/>
      <c r="MZT34" s="185"/>
      <c r="MZU34" s="185"/>
      <c r="MZV34" s="185"/>
      <c r="MZW34" s="185"/>
      <c r="MZX34" s="185"/>
      <c r="MZY34" s="185"/>
      <c r="MZZ34" s="185"/>
      <c r="NAA34" s="185"/>
      <c r="NAB34" s="185"/>
      <c r="NAC34" s="185"/>
      <c r="NAD34" s="185"/>
      <c r="NAE34" s="185"/>
      <c r="NAF34" s="185"/>
      <c r="NAG34" s="185"/>
      <c r="NAH34" s="185"/>
      <c r="NAI34" s="185"/>
      <c r="NAJ34" s="185"/>
      <c r="NAK34" s="185"/>
      <c r="NAL34" s="185"/>
      <c r="NAM34" s="185"/>
      <c r="NAN34" s="185"/>
      <c r="NAO34" s="185"/>
      <c r="NAP34" s="185"/>
      <c r="NAQ34" s="185"/>
      <c r="NAR34" s="185"/>
      <c r="NAS34" s="185"/>
      <c r="NAT34" s="185"/>
      <c r="NAU34" s="185"/>
      <c r="NAV34" s="185"/>
      <c r="NAW34" s="185"/>
      <c r="NAX34" s="185"/>
      <c r="NAY34" s="185"/>
      <c r="NAZ34" s="185"/>
      <c r="NBA34" s="185"/>
      <c r="NBB34" s="185"/>
      <c r="NBC34" s="185"/>
      <c r="NBD34" s="185"/>
      <c r="NBE34" s="185"/>
      <c r="NBF34" s="185"/>
      <c r="NBG34" s="185"/>
      <c r="NBH34" s="185"/>
      <c r="NBI34" s="185"/>
      <c r="NBJ34" s="185"/>
      <c r="NBK34" s="185"/>
      <c r="NBL34" s="185"/>
      <c r="NBM34" s="185"/>
      <c r="NBN34" s="185"/>
      <c r="NBO34" s="185"/>
      <c r="NBP34" s="185"/>
      <c r="NBQ34" s="185"/>
      <c r="NBR34" s="185"/>
      <c r="NBS34" s="185"/>
      <c r="NBT34" s="185"/>
      <c r="NBU34" s="185"/>
      <c r="NBV34" s="185"/>
      <c r="NBW34" s="185"/>
      <c r="NBX34" s="185"/>
      <c r="NBY34" s="185"/>
      <c r="NBZ34" s="185"/>
      <c r="NCA34" s="185"/>
      <c r="NCB34" s="185"/>
      <c r="NCC34" s="185"/>
      <c r="NCD34" s="185"/>
      <c r="NCE34" s="185"/>
      <c r="NCF34" s="185"/>
      <c r="NCG34" s="185"/>
      <c r="NCH34" s="185"/>
      <c r="NCI34" s="185"/>
      <c r="NCJ34" s="185"/>
      <c r="NCK34" s="185"/>
      <c r="NCL34" s="185"/>
      <c r="NCM34" s="185"/>
      <c r="NCN34" s="185"/>
      <c r="NCO34" s="185"/>
      <c r="NCP34" s="185"/>
      <c r="NCQ34" s="185"/>
      <c r="NCR34" s="185"/>
      <c r="NCS34" s="185"/>
      <c r="NCT34" s="185"/>
      <c r="NCU34" s="185"/>
      <c r="NCV34" s="185"/>
      <c r="NCW34" s="185"/>
      <c r="NCX34" s="185"/>
      <c r="NCY34" s="185"/>
      <c r="NCZ34" s="185"/>
      <c r="NDA34" s="185"/>
      <c r="NDB34" s="185"/>
      <c r="NDC34" s="185"/>
      <c r="NDD34" s="185"/>
      <c r="NDE34" s="185"/>
      <c r="NDF34" s="185"/>
      <c r="NDG34" s="185"/>
      <c r="NDH34" s="185"/>
      <c r="NDI34" s="185"/>
      <c r="NDJ34" s="185"/>
      <c r="NDK34" s="185"/>
      <c r="NDL34" s="185"/>
      <c r="NDM34" s="185"/>
      <c r="NDN34" s="185"/>
      <c r="NDO34" s="185"/>
      <c r="NDP34" s="185"/>
      <c r="NDQ34" s="185"/>
      <c r="NDR34" s="185"/>
      <c r="NDS34" s="185"/>
      <c r="NDT34" s="185"/>
      <c r="NDU34" s="185"/>
      <c r="NDV34" s="185"/>
      <c r="NDW34" s="185"/>
      <c r="NDX34" s="185"/>
      <c r="NDY34" s="185"/>
      <c r="NDZ34" s="185"/>
      <c r="NEA34" s="185"/>
      <c r="NEB34" s="185"/>
      <c r="NEC34" s="185"/>
      <c r="NED34" s="185"/>
      <c r="NEE34" s="185"/>
      <c r="NEF34" s="185"/>
      <c r="NEG34" s="185"/>
      <c r="NEH34" s="185"/>
      <c r="NEI34" s="185"/>
      <c r="NEJ34" s="185"/>
      <c r="NEK34" s="185"/>
      <c r="NEL34" s="185"/>
      <c r="NEM34" s="185"/>
      <c r="NEN34" s="185"/>
      <c r="NEO34" s="185"/>
      <c r="NEP34" s="185"/>
      <c r="NEQ34" s="185"/>
      <c r="NER34" s="185"/>
      <c r="NES34" s="185"/>
      <c r="NET34" s="185"/>
      <c r="NEU34" s="185"/>
      <c r="NEV34" s="185"/>
      <c r="NEW34" s="185"/>
      <c r="NEX34" s="185"/>
      <c r="NEY34" s="185"/>
      <c r="NEZ34" s="185"/>
      <c r="NFA34" s="185"/>
      <c r="NFB34" s="185"/>
      <c r="NFC34" s="185"/>
      <c r="NFD34" s="185"/>
      <c r="NFE34" s="185"/>
      <c r="NFF34" s="185"/>
      <c r="NFG34" s="185"/>
      <c r="NFH34" s="185"/>
      <c r="NFI34" s="185"/>
      <c r="NFJ34" s="185"/>
      <c r="NFK34" s="185"/>
      <c r="NFL34" s="185"/>
      <c r="NFM34" s="185"/>
      <c r="NFN34" s="185"/>
      <c r="NFO34" s="185"/>
      <c r="NFP34" s="185"/>
      <c r="NFQ34" s="185"/>
      <c r="NFR34" s="185"/>
      <c r="NFS34" s="185"/>
      <c r="NFT34" s="185"/>
      <c r="NFU34" s="185"/>
      <c r="NFV34" s="185"/>
      <c r="NFW34" s="185"/>
      <c r="NFX34" s="185"/>
      <c r="NFY34" s="185"/>
      <c r="NFZ34" s="185"/>
      <c r="NGA34" s="185"/>
      <c r="NGB34" s="185"/>
      <c r="NGC34" s="185"/>
      <c r="NGD34" s="185"/>
      <c r="NGE34" s="185"/>
      <c r="NGF34" s="185"/>
      <c r="NGG34" s="185"/>
      <c r="NGH34" s="185"/>
      <c r="NGI34" s="185"/>
      <c r="NGJ34" s="185"/>
      <c r="NGK34" s="185"/>
      <c r="NGL34" s="185"/>
      <c r="NGM34" s="185"/>
      <c r="NGN34" s="185"/>
      <c r="NGO34" s="185"/>
      <c r="NGP34" s="185"/>
      <c r="NGQ34" s="185"/>
      <c r="NGR34" s="185"/>
      <c r="NGS34" s="185"/>
      <c r="NGT34" s="185"/>
      <c r="NGU34" s="185"/>
      <c r="NGV34" s="185"/>
      <c r="NGW34" s="185"/>
      <c r="NGX34" s="185"/>
      <c r="NGY34" s="185"/>
      <c r="NGZ34" s="185"/>
      <c r="NHA34" s="185"/>
      <c r="NHB34" s="185"/>
      <c r="NHC34" s="185"/>
      <c r="NHD34" s="185"/>
      <c r="NHE34" s="185"/>
      <c r="NHF34" s="185"/>
      <c r="NHG34" s="185"/>
      <c r="NHH34" s="185"/>
      <c r="NHI34" s="185"/>
      <c r="NHJ34" s="185"/>
      <c r="NHK34" s="185"/>
      <c r="NHL34" s="185"/>
      <c r="NHM34" s="185"/>
      <c r="NHN34" s="185"/>
      <c r="NHO34" s="185"/>
      <c r="NHP34" s="185"/>
      <c r="NHQ34" s="185"/>
      <c r="NHR34" s="185"/>
      <c r="NHS34" s="185"/>
      <c r="NHT34" s="185"/>
      <c r="NHU34" s="185"/>
      <c r="NHV34" s="185"/>
      <c r="NHW34" s="185"/>
      <c r="NHX34" s="185"/>
      <c r="NHY34" s="185"/>
      <c r="NHZ34" s="185"/>
      <c r="NIA34" s="185"/>
      <c r="NIB34" s="185"/>
      <c r="NIC34" s="185"/>
      <c r="NID34" s="185"/>
      <c r="NIE34" s="185"/>
      <c r="NIF34" s="185"/>
      <c r="NIG34" s="185"/>
      <c r="NIH34" s="185"/>
      <c r="NII34" s="185"/>
      <c r="NIJ34" s="185"/>
      <c r="NIK34" s="185"/>
      <c r="NIL34" s="185"/>
      <c r="NIM34" s="185"/>
      <c r="NIN34" s="185"/>
      <c r="NIO34" s="185"/>
      <c r="NIP34" s="185"/>
      <c r="NIQ34" s="185"/>
      <c r="NIR34" s="185"/>
      <c r="NIS34" s="185"/>
      <c r="NIT34" s="185"/>
      <c r="NIU34" s="185"/>
      <c r="NIV34" s="185"/>
      <c r="NIW34" s="185"/>
      <c r="NIX34" s="185"/>
      <c r="NIY34" s="185"/>
      <c r="NIZ34" s="185"/>
      <c r="NJA34" s="185"/>
      <c r="NJB34" s="185"/>
      <c r="NJC34" s="185"/>
      <c r="NJD34" s="185"/>
      <c r="NJE34" s="185"/>
      <c r="NJF34" s="185"/>
      <c r="NJG34" s="185"/>
      <c r="NJH34" s="185"/>
      <c r="NJI34" s="185"/>
      <c r="NJJ34" s="185"/>
      <c r="NJK34" s="185"/>
      <c r="NJL34" s="185"/>
      <c r="NJM34" s="185"/>
      <c r="NJN34" s="185"/>
      <c r="NJO34" s="185"/>
      <c r="NJP34" s="185"/>
      <c r="NJQ34" s="185"/>
      <c r="NJR34" s="185"/>
      <c r="NJS34" s="185"/>
      <c r="NJT34" s="185"/>
      <c r="NJU34" s="185"/>
      <c r="NJV34" s="185"/>
      <c r="NJW34" s="185"/>
      <c r="NJX34" s="185"/>
      <c r="NJY34" s="185"/>
      <c r="NJZ34" s="185"/>
      <c r="NKA34" s="185"/>
      <c r="NKB34" s="185"/>
      <c r="NKC34" s="185"/>
      <c r="NKD34" s="185"/>
      <c r="NKE34" s="185"/>
      <c r="NKF34" s="185"/>
      <c r="NKG34" s="185"/>
      <c r="NKH34" s="185"/>
      <c r="NKI34" s="185"/>
      <c r="NKJ34" s="185"/>
      <c r="NKK34" s="185"/>
      <c r="NKL34" s="185"/>
      <c r="NKM34" s="185"/>
      <c r="NKN34" s="185"/>
      <c r="NKO34" s="185"/>
      <c r="NKP34" s="185"/>
      <c r="NKQ34" s="185"/>
      <c r="NKR34" s="185"/>
      <c r="NKS34" s="185"/>
      <c r="NKT34" s="185"/>
      <c r="NKU34" s="185"/>
      <c r="NKV34" s="185"/>
      <c r="NKW34" s="185"/>
      <c r="NKX34" s="185"/>
      <c r="NKY34" s="185"/>
      <c r="NKZ34" s="185"/>
      <c r="NLA34" s="185"/>
      <c r="NLB34" s="185"/>
      <c r="NLC34" s="185"/>
      <c r="NLD34" s="185"/>
      <c r="NLE34" s="185"/>
      <c r="NLF34" s="185"/>
      <c r="NLG34" s="185"/>
      <c r="NLH34" s="185"/>
      <c r="NLI34" s="185"/>
      <c r="NLJ34" s="185"/>
      <c r="NLK34" s="185"/>
      <c r="NLL34" s="185"/>
      <c r="NLM34" s="185"/>
      <c r="NLN34" s="185"/>
      <c r="NLO34" s="185"/>
      <c r="NLP34" s="185"/>
      <c r="NLQ34" s="185"/>
      <c r="NLR34" s="185"/>
      <c r="NLS34" s="185"/>
      <c r="NLT34" s="185"/>
      <c r="NLU34" s="185"/>
      <c r="NLV34" s="185"/>
      <c r="NLW34" s="185"/>
      <c r="NLX34" s="185"/>
      <c r="NLY34" s="185"/>
      <c r="NLZ34" s="185"/>
      <c r="NMA34" s="185"/>
      <c r="NMB34" s="185"/>
      <c r="NMC34" s="185"/>
      <c r="NMD34" s="185"/>
      <c r="NME34" s="185"/>
      <c r="NMF34" s="185"/>
      <c r="NMG34" s="185"/>
      <c r="NMH34" s="185"/>
      <c r="NMI34" s="185"/>
      <c r="NMJ34" s="185"/>
      <c r="NMK34" s="185"/>
      <c r="NML34" s="185"/>
      <c r="NMM34" s="185"/>
      <c r="NMN34" s="185"/>
      <c r="NMO34" s="185"/>
      <c r="NMP34" s="185"/>
      <c r="NMQ34" s="185"/>
      <c r="NMR34" s="185"/>
      <c r="NMS34" s="185"/>
      <c r="NMT34" s="185"/>
      <c r="NMU34" s="185"/>
      <c r="NMV34" s="185"/>
      <c r="NMW34" s="185"/>
      <c r="NMX34" s="185"/>
      <c r="NMY34" s="185"/>
      <c r="NMZ34" s="185"/>
      <c r="NNA34" s="185"/>
      <c r="NNB34" s="185"/>
      <c r="NNC34" s="185"/>
      <c r="NND34" s="185"/>
      <c r="NNE34" s="185"/>
      <c r="NNF34" s="185"/>
      <c r="NNG34" s="185"/>
      <c r="NNH34" s="185"/>
      <c r="NNI34" s="185"/>
      <c r="NNJ34" s="185"/>
      <c r="NNK34" s="185"/>
      <c r="NNL34" s="185"/>
      <c r="NNM34" s="185"/>
      <c r="NNN34" s="185"/>
      <c r="NNO34" s="185"/>
      <c r="NNP34" s="185"/>
      <c r="NNQ34" s="185"/>
      <c r="NNR34" s="185"/>
      <c r="NNS34" s="185"/>
      <c r="NNT34" s="185"/>
      <c r="NNU34" s="185"/>
      <c r="NNV34" s="185"/>
      <c r="NNW34" s="185"/>
      <c r="NNX34" s="185"/>
      <c r="NNY34" s="185"/>
      <c r="NNZ34" s="185"/>
      <c r="NOA34" s="185"/>
      <c r="NOB34" s="185"/>
      <c r="NOC34" s="185"/>
      <c r="NOD34" s="185"/>
      <c r="NOE34" s="185"/>
      <c r="NOF34" s="185"/>
      <c r="NOG34" s="185"/>
      <c r="NOH34" s="185"/>
      <c r="NOI34" s="185"/>
      <c r="NOJ34" s="185"/>
      <c r="NOK34" s="185"/>
      <c r="NOL34" s="185"/>
      <c r="NOM34" s="185"/>
      <c r="NON34" s="185"/>
      <c r="NOO34" s="185"/>
      <c r="NOP34" s="185"/>
      <c r="NOQ34" s="185"/>
      <c r="NOR34" s="185"/>
      <c r="NOS34" s="185"/>
      <c r="NOT34" s="185"/>
      <c r="NOU34" s="185"/>
      <c r="NOV34" s="185"/>
      <c r="NOW34" s="185"/>
      <c r="NOX34" s="185"/>
      <c r="NOY34" s="185"/>
      <c r="NOZ34" s="185"/>
      <c r="NPA34" s="185"/>
      <c r="NPB34" s="185"/>
      <c r="NPC34" s="185"/>
      <c r="NPD34" s="185"/>
      <c r="NPE34" s="185"/>
      <c r="NPF34" s="185"/>
      <c r="NPG34" s="185"/>
      <c r="NPH34" s="185"/>
      <c r="NPI34" s="185"/>
      <c r="NPJ34" s="185"/>
      <c r="NPK34" s="185"/>
      <c r="NPL34" s="185"/>
      <c r="NPM34" s="185"/>
      <c r="NPN34" s="185"/>
      <c r="NPO34" s="185"/>
      <c r="NPP34" s="185"/>
      <c r="NPQ34" s="185"/>
      <c r="NPR34" s="185"/>
      <c r="NPS34" s="185"/>
      <c r="NPT34" s="185"/>
      <c r="NPU34" s="185"/>
      <c r="NPV34" s="185"/>
      <c r="NPW34" s="185"/>
      <c r="NPX34" s="185"/>
      <c r="NPY34" s="185"/>
      <c r="NPZ34" s="185"/>
      <c r="NQA34" s="185"/>
      <c r="NQB34" s="185"/>
      <c r="NQC34" s="185"/>
      <c r="NQD34" s="185"/>
      <c r="NQE34" s="185"/>
      <c r="NQF34" s="185"/>
      <c r="NQG34" s="185"/>
      <c r="NQH34" s="185"/>
      <c r="NQI34" s="185"/>
      <c r="NQJ34" s="185"/>
      <c r="NQK34" s="185"/>
      <c r="NQL34" s="185"/>
      <c r="NQM34" s="185"/>
      <c r="NQN34" s="185"/>
      <c r="NQO34" s="185"/>
      <c r="NQP34" s="185"/>
      <c r="NQQ34" s="185"/>
      <c r="NQR34" s="185"/>
      <c r="NQS34" s="185"/>
      <c r="NQT34" s="185"/>
      <c r="NQU34" s="185"/>
      <c r="NQV34" s="185"/>
      <c r="NQW34" s="185"/>
      <c r="NQX34" s="185"/>
      <c r="NQY34" s="185"/>
      <c r="NQZ34" s="185"/>
      <c r="NRA34" s="185"/>
      <c r="NRB34" s="185"/>
      <c r="NRC34" s="185"/>
      <c r="NRD34" s="185"/>
      <c r="NRE34" s="185"/>
      <c r="NRF34" s="185"/>
      <c r="NRG34" s="185"/>
      <c r="NRH34" s="185"/>
      <c r="NRI34" s="185"/>
      <c r="NRJ34" s="185"/>
      <c r="NRK34" s="185"/>
      <c r="NRL34" s="185"/>
      <c r="NRM34" s="185"/>
      <c r="NRN34" s="185"/>
      <c r="NRO34" s="185"/>
      <c r="NRP34" s="185"/>
      <c r="NRQ34" s="185"/>
      <c r="NRR34" s="185"/>
      <c r="NRS34" s="185"/>
      <c r="NRT34" s="185"/>
      <c r="NRU34" s="185"/>
      <c r="NRV34" s="185"/>
      <c r="NRW34" s="185"/>
      <c r="NRX34" s="185"/>
      <c r="NRY34" s="185"/>
      <c r="NRZ34" s="185"/>
      <c r="NSA34" s="185"/>
      <c r="NSB34" s="185"/>
      <c r="NSC34" s="185"/>
      <c r="NSD34" s="185"/>
      <c r="NSE34" s="185"/>
      <c r="NSF34" s="185"/>
      <c r="NSG34" s="185"/>
      <c r="NSH34" s="185"/>
      <c r="NSI34" s="185"/>
      <c r="NSJ34" s="185"/>
      <c r="NSK34" s="185"/>
      <c r="NSL34" s="185"/>
      <c r="NSM34" s="185"/>
      <c r="NSN34" s="185"/>
      <c r="NSO34" s="185"/>
      <c r="NSP34" s="185"/>
      <c r="NSQ34" s="185"/>
      <c r="NSR34" s="185"/>
      <c r="NSS34" s="185"/>
      <c r="NST34" s="185"/>
      <c r="NSU34" s="185"/>
      <c r="NSV34" s="185"/>
      <c r="NSW34" s="185"/>
      <c r="NSX34" s="185"/>
      <c r="NSY34" s="185"/>
      <c r="NSZ34" s="185"/>
      <c r="NTA34" s="185"/>
      <c r="NTB34" s="185"/>
      <c r="NTC34" s="185"/>
      <c r="NTD34" s="185"/>
      <c r="NTE34" s="185"/>
      <c r="NTF34" s="185"/>
      <c r="NTG34" s="185"/>
      <c r="NTH34" s="185"/>
      <c r="NTI34" s="185"/>
      <c r="NTJ34" s="185"/>
      <c r="NTK34" s="185"/>
      <c r="NTL34" s="185"/>
      <c r="NTM34" s="185"/>
      <c r="NTN34" s="185"/>
      <c r="NTO34" s="185"/>
      <c r="NTP34" s="185"/>
      <c r="NTQ34" s="185"/>
      <c r="NTR34" s="185"/>
      <c r="NTS34" s="185"/>
      <c r="NTT34" s="185"/>
      <c r="NTU34" s="185"/>
      <c r="NTV34" s="185"/>
      <c r="NTW34" s="185"/>
      <c r="NTX34" s="185"/>
      <c r="NTY34" s="185"/>
      <c r="NTZ34" s="185"/>
      <c r="NUA34" s="185"/>
      <c r="NUB34" s="185"/>
      <c r="NUC34" s="185"/>
      <c r="NUD34" s="185"/>
      <c r="NUE34" s="185"/>
      <c r="NUF34" s="185"/>
      <c r="NUG34" s="185"/>
      <c r="NUH34" s="185"/>
      <c r="NUI34" s="185"/>
      <c r="NUJ34" s="185"/>
      <c r="NUK34" s="185"/>
      <c r="NUL34" s="185"/>
      <c r="NUM34" s="185"/>
      <c r="NUN34" s="185"/>
      <c r="NUO34" s="185"/>
      <c r="NUP34" s="185"/>
      <c r="NUQ34" s="185"/>
      <c r="NUR34" s="185"/>
      <c r="NUS34" s="185"/>
      <c r="NUT34" s="185"/>
      <c r="NUU34" s="185"/>
      <c r="NUV34" s="185"/>
      <c r="NUW34" s="185"/>
      <c r="NUX34" s="185"/>
      <c r="NUY34" s="185"/>
      <c r="NUZ34" s="185"/>
      <c r="NVA34" s="185"/>
      <c r="NVB34" s="185"/>
      <c r="NVC34" s="185"/>
      <c r="NVD34" s="185"/>
      <c r="NVE34" s="185"/>
      <c r="NVF34" s="185"/>
      <c r="NVG34" s="185"/>
      <c r="NVH34" s="185"/>
      <c r="NVI34" s="185"/>
      <c r="NVJ34" s="185"/>
      <c r="NVK34" s="185"/>
      <c r="NVL34" s="185"/>
      <c r="NVM34" s="185"/>
      <c r="NVN34" s="185"/>
      <c r="NVO34" s="185"/>
      <c r="NVP34" s="185"/>
      <c r="NVQ34" s="185"/>
      <c r="NVR34" s="185"/>
      <c r="NVS34" s="185"/>
      <c r="NVT34" s="185"/>
      <c r="NVU34" s="185"/>
      <c r="NVV34" s="185"/>
      <c r="NVW34" s="185"/>
      <c r="NVX34" s="185"/>
      <c r="NVY34" s="185"/>
      <c r="NVZ34" s="185"/>
      <c r="NWA34" s="185"/>
      <c r="NWB34" s="185"/>
      <c r="NWC34" s="185"/>
      <c r="NWD34" s="185"/>
      <c r="NWE34" s="185"/>
      <c r="NWF34" s="185"/>
      <c r="NWG34" s="185"/>
      <c r="NWH34" s="185"/>
      <c r="NWI34" s="185"/>
      <c r="NWJ34" s="185"/>
      <c r="NWK34" s="185"/>
      <c r="NWL34" s="185"/>
      <c r="NWM34" s="185"/>
      <c r="NWN34" s="185"/>
      <c r="NWO34" s="185"/>
      <c r="NWP34" s="185"/>
      <c r="NWQ34" s="185"/>
      <c r="NWR34" s="185"/>
      <c r="NWS34" s="185"/>
      <c r="NWT34" s="185"/>
      <c r="NWU34" s="185"/>
      <c r="NWV34" s="185"/>
      <c r="NWW34" s="185"/>
      <c r="NWX34" s="185"/>
      <c r="NWY34" s="185"/>
      <c r="NWZ34" s="185"/>
      <c r="NXA34" s="185"/>
      <c r="NXB34" s="185"/>
      <c r="NXC34" s="185"/>
      <c r="NXD34" s="185"/>
      <c r="NXE34" s="185"/>
      <c r="NXF34" s="185"/>
      <c r="NXG34" s="185"/>
      <c r="NXH34" s="185"/>
      <c r="NXI34" s="185"/>
      <c r="NXJ34" s="185"/>
      <c r="NXK34" s="185"/>
      <c r="NXL34" s="185"/>
      <c r="NXM34" s="185"/>
      <c r="NXN34" s="185"/>
      <c r="NXO34" s="185"/>
      <c r="NXP34" s="185"/>
      <c r="NXQ34" s="185"/>
      <c r="NXR34" s="185"/>
      <c r="NXS34" s="185"/>
      <c r="NXT34" s="185"/>
      <c r="NXU34" s="185"/>
      <c r="NXV34" s="185"/>
      <c r="NXW34" s="185"/>
      <c r="NXX34" s="185"/>
      <c r="NXY34" s="185"/>
      <c r="NXZ34" s="185"/>
      <c r="NYA34" s="185"/>
      <c r="NYB34" s="185"/>
      <c r="NYC34" s="185"/>
      <c r="NYD34" s="185"/>
      <c r="NYE34" s="185"/>
      <c r="NYF34" s="185"/>
      <c r="NYG34" s="185"/>
      <c r="NYH34" s="185"/>
      <c r="NYI34" s="185"/>
      <c r="NYJ34" s="185"/>
      <c r="NYK34" s="185"/>
      <c r="NYL34" s="185"/>
      <c r="NYM34" s="185"/>
      <c r="NYN34" s="185"/>
      <c r="NYO34" s="185"/>
      <c r="NYP34" s="185"/>
      <c r="NYQ34" s="185"/>
      <c r="NYR34" s="185"/>
      <c r="NYS34" s="185"/>
      <c r="NYT34" s="185"/>
      <c r="NYU34" s="185"/>
      <c r="NYV34" s="185"/>
      <c r="NYW34" s="185"/>
      <c r="NYX34" s="185"/>
      <c r="NYY34" s="185"/>
      <c r="NYZ34" s="185"/>
      <c r="NZA34" s="185"/>
      <c r="NZB34" s="185"/>
      <c r="NZC34" s="185"/>
      <c r="NZD34" s="185"/>
      <c r="NZE34" s="185"/>
      <c r="NZF34" s="185"/>
      <c r="NZG34" s="185"/>
      <c r="NZH34" s="185"/>
      <c r="NZI34" s="185"/>
      <c r="NZJ34" s="185"/>
      <c r="NZK34" s="185"/>
      <c r="NZL34" s="185"/>
      <c r="NZM34" s="185"/>
      <c r="NZN34" s="185"/>
      <c r="NZO34" s="185"/>
      <c r="NZP34" s="185"/>
      <c r="NZQ34" s="185"/>
      <c r="NZR34" s="185"/>
      <c r="NZS34" s="185"/>
      <c r="NZT34" s="185"/>
      <c r="NZU34" s="185"/>
      <c r="NZV34" s="185"/>
      <c r="NZW34" s="185"/>
      <c r="NZX34" s="185"/>
      <c r="NZY34" s="185"/>
      <c r="NZZ34" s="185"/>
      <c r="OAA34" s="185"/>
      <c r="OAB34" s="185"/>
      <c r="OAC34" s="185"/>
      <c r="OAD34" s="185"/>
      <c r="OAE34" s="185"/>
      <c r="OAF34" s="185"/>
      <c r="OAG34" s="185"/>
      <c r="OAH34" s="185"/>
      <c r="OAI34" s="185"/>
      <c r="OAJ34" s="185"/>
      <c r="OAK34" s="185"/>
      <c r="OAL34" s="185"/>
      <c r="OAM34" s="185"/>
      <c r="OAN34" s="185"/>
      <c r="OAO34" s="185"/>
      <c r="OAP34" s="185"/>
      <c r="OAQ34" s="185"/>
      <c r="OAR34" s="185"/>
      <c r="OAS34" s="185"/>
      <c r="OAT34" s="185"/>
      <c r="OAU34" s="185"/>
      <c r="OAV34" s="185"/>
      <c r="OAW34" s="185"/>
      <c r="OAX34" s="185"/>
      <c r="OAY34" s="185"/>
      <c r="OAZ34" s="185"/>
      <c r="OBA34" s="185"/>
      <c r="OBB34" s="185"/>
      <c r="OBC34" s="185"/>
      <c r="OBD34" s="185"/>
      <c r="OBE34" s="185"/>
      <c r="OBF34" s="185"/>
      <c r="OBG34" s="185"/>
      <c r="OBH34" s="185"/>
      <c r="OBI34" s="185"/>
      <c r="OBJ34" s="185"/>
      <c r="OBK34" s="185"/>
      <c r="OBL34" s="185"/>
      <c r="OBM34" s="185"/>
      <c r="OBN34" s="185"/>
      <c r="OBO34" s="185"/>
      <c r="OBP34" s="185"/>
      <c r="OBQ34" s="185"/>
      <c r="OBR34" s="185"/>
      <c r="OBS34" s="185"/>
      <c r="OBT34" s="185"/>
      <c r="OBU34" s="185"/>
      <c r="OBV34" s="185"/>
      <c r="OBW34" s="185"/>
      <c r="OBX34" s="185"/>
      <c r="OBY34" s="185"/>
      <c r="OBZ34" s="185"/>
      <c r="OCA34" s="185"/>
      <c r="OCB34" s="185"/>
      <c r="OCC34" s="185"/>
      <c r="OCD34" s="185"/>
      <c r="OCE34" s="185"/>
      <c r="OCF34" s="185"/>
      <c r="OCG34" s="185"/>
      <c r="OCH34" s="185"/>
      <c r="OCI34" s="185"/>
      <c r="OCJ34" s="185"/>
      <c r="OCK34" s="185"/>
      <c r="OCL34" s="185"/>
      <c r="OCM34" s="185"/>
      <c r="OCN34" s="185"/>
      <c r="OCO34" s="185"/>
      <c r="OCP34" s="185"/>
      <c r="OCQ34" s="185"/>
      <c r="OCR34" s="185"/>
      <c r="OCS34" s="185"/>
      <c r="OCT34" s="185"/>
      <c r="OCU34" s="185"/>
      <c r="OCV34" s="185"/>
      <c r="OCW34" s="185"/>
      <c r="OCX34" s="185"/>
      <c r="OCY34" s="185"/>
      <c r="OCZ34" s="185"/>
      <c r="ODA34" s="185"/>
      <c r="ODB34" s="185"/>
      <c r="ODC34" s="185"/>
      <c r="ODD34" s="185"/>
      <c r="ODE34" s="185"/>
      <c r="ODF34" s="185"/>
      <c r="ODG34" s="185"/>
      <c r="ODH34" s="185"/>
      <c r="ODI34" s="185"/>
      <c r="ODJ34" s="185"/>
      <c r="ODK34" s="185"/>
      <c r="ODL34" s="185"/>
      <c r="ODM34" s="185"/>
      <c r="ODN34" s="185"/>
      <c r="ODO34" s="185"/>
      <c r="ODP34" s="185"/>
      <c r="ODQ34" s="185"/>
      <c r="ODR34" s="185"/>
      <c r="ODS34" s="185"/>
      <c r="ODT34" s="185"/>
      <c r="ODU34" s="185"/>
      <c r="ODV34" s="185"/>
      <c r="ODW34" s="185"/>
      <c r="ODX34" s="185"/>
      <c r="ODY34" s="185"/>
      <c r="ODZ34" s="185"/>
      <c r="OEA34" s="185"/>
      <c r="OEB34" s="185"/>
      <c r="OEC34" s="185"/>
      <c r="OED34" s="185"/>
      <c r="OEE34" s="185"/>
      <c r="OEF34" s="185"/>
      <c r="OEG34" s="185"/>
      <c r="OEH34" s="185"/>
      <c r="OEI34" s="185"/>
      <c r="OEJ34" s="185"/>
      <c r="OEK34" s="185"/>
      <c r="OEL34" s="185"/>
      <c r="OEM34" s="185"/>
      <c r="OEN34" s="185"/>
      <c r="OEO34" s="185"/>
      <c r="OEP34" s="185"/>
      <c r="OEQ34" s="185"/>
      <c r="OER34" s="185"/>
      <c r="OES34" s="185"/>
      <c r="OET34" s="185"/>
      <c r="OEU34" s="185"/>
      <c r="OEV34" s="185"/>
      <c r="OEW34" s="185"/>
      <c r="OEX34" s="185"/>
      <c r="OEY34" s="185"/>
      <c r="OEZ34" s="185"/>
      <c r="OFA34" s="185"/>
      <c r="OFB34" s="185"/>
      <c r="OFC34" s="185"/>
      <c r="OFD34" s="185"/>
      <c r="OFE34" s="185"/>
      <c r="OFF34" s="185"/>
      <c r="OFG34" s="185"/>
      <c r="OFH34" s="185"/>
      <c r="OFI34" s="185"/>
      <c r="OFJ34" s="185"/>
      <c r="OFK34" s="185"/>
      <c r="OFL34" s="185"/>
      <c r="OFM34" s="185"/>
      <c r="OFN34" s="185"/>
      <c r="OFO34" s="185"/>
      <c r="OFP34" s="185"/>
      <c r="OFQ34" s="185"/>
      <c r="OFR34" s="185"/>
      <c r="OFS34" s="185"/>
      <c r="OFT34" s="185"/>
      <c r="OFU34" s="185"/>
      <c r="OFV34" s="185"/>
      <c r="OFW34" s="185"/>
      <c r="OFX34" s="185"/>
      <c r="OFY34" s="185"/>
      <c r="OFZ34" s="185"/>
      <c r="OGA34" s="185"/>
      <c r="OGB34" s="185"/>
      <c r="OGC34" s="185"/>
      <c r="OGD34" s="185"/>
      <c r="OGE34" s="185"/>
      <c r="OGF34" s="185"/>
      <c r="OGG34" s="185"/>
      <c r="OGH34" s="185"/>
      <c r="OGI34" s="185"/>
      <c r="OGJ34" s="185"/>
      <c r="OGK34" s="185"/>
      <c r="OGL34" s="185"/>
      <c r="OGM34" s="185"/>
      <c r="OGN34" s="185"/>
      <c r="OGO34" s="185"/>
      <c r="OGP34" s="185"/>
      <c r="OGQ34" s="185"/>
      <c r="OGR34" s="185"/>
      <c r="OGS34" s="185"/>
      <c r="OGT34" s="185"/>
      <c r="OGU34" s="185"/>
      <c r="OGV34" s="185"/>
      <c r="OGW34" s="185"/>
      <c r="OGX34" s="185"/>
      <c r="OGY34" s="185"/>
      <c r="OGZ34" s="185"/>
      <c r="OHA34" s="185"/>
      <c r="OHB34" s="185"/>
      <c r="OHC34" s="185"/>
      <c r="OHD34" s="185"/>
      <c r="OHE34" s="185"/>
      <c r="OHF34" s="185"/>
      <c r="OHG34" s="185"/>
      <c r="OHH34" s="185"/>
      <c r="OHI34" s="185"/>
      <c r="OHJ34" s="185"/>
      <c r="OHK34" s="185"/>
      <c r="OHL34" s="185"/>
      <c r="OHM34" s="185"/>
      <c r="OHN34" s="185"/>
      <c r="OHO34" s="185"/>
      <c r="OHP34" s="185"/>
      <c r="OHQ34" s="185"/>
      <c r="OHR34" s="185"/>
      <c r="OHS34" s="185"/>
      <c r="OHT34" s="185"/>
      <c r="OHU34" s="185"/>
      <c r="OHV34" s="185"/>
      <c r="OHW34" s="185"/>
      <c r="OHX34" s="185"/>
      <c r="OHY34" s="185"/>
      <c r="OHZ34" s="185"/>
      <c r="OIA34" s="185"/>
      <c r="OIB34" s="185"/>
      <c r="OIC34" s="185"/>
      <c r="OID34" s="185"/>
      <c r="OIE34" s="185"/>
      <c r="OIF34" s="185"/>
      <c r="OIG34" s="185"/>
      <c r="OIH34" s="185"/>
      <c r="OII34" s="185"/>
      <c r="OIJ34" s="185"/>
      <c r="OIK34" s="185"/>
      <c r="OIL34" s="185"/>
      <c r="OIM34" s="185"/>
      <c r="OIN34" s="185"/>
      <c r="OIO34" s="185"/>
      <c r="OIP34" s="185"/>
      <c r="OIQ34" s="185"/>
      <c r="OIR34" s="185"/>
      <c r="OIS34" s="185"/>
      <c r="OIT34" s="185"/>
      <c r="OIU34" s="185"/>
      <c r="OIV34" s="185"/>
      <c r="OIW34" s="185"/>
      <c r="OIX34" s="185"/>
      <c r="OIY34" s="185"/>
      <c r="OIZ34" s="185"/>
      <c r="OJA34" s="185"/>
      <c r="OJB34" s="185"/>
      <c r="OJC34" s="185"/>
      <c r="OJD34" s="185"/>
      <c r="OJE34" s="185"/>
      <c r="OJF34" s="185"/>
      <c r="OJG34" s="185"/>
      <c r="OJH34" s="185"/>
      <c r="OJI34" s="185"/>
      <c r="OJJ34" s="185"/>
      <c r="OJK34" s="185"/>
      <c r="OJL34" s="185"/>
      <c r="OJM34" s="185"/>
      <c r="OJN34" s="185"/>
      <c r="OJO34" s="185"/>
      <c r="OJP34" s="185"/>
      <c r="OJQ34" s="185"/>
      <c r="OJR34" s="185"/>
      <c r="OJS34" s="185"/>
      <c r="OJT34" s="185"/>
      <c r="OJU34" s="185"/>
      <c r="OJV34" s="185"/>
      <c r="OJW34" s="185"/>
      <c r="OJX34" s="185"/>
      <c r="OJY34" s="185"/>
      <c r="OJZ34" s="185"/>
      <c r="OKA34" s="185"/>
      <c r="OKB34" s="185"/>
      <c r="OKC34" s="185"/>
      <c r="OKD34" s="185"/>
      <c r="OKE34" s="185"/>
      <c r="OKF34" s="185"/>
      <c r="OKG34" s="185"/>
      <c r="OKH34" s="185"/>
      <c r="OKI34" s="185"/>
      <c r="OKJ34" s="185"/>
      <c r="OKK34" s="185"/>
      <c r="OKL34" s="185"/>
      <c r="OKM34" s="185"/>
      <c r="OKN34" s="185"/>
      <c r="OKO34" s="185"/>
      <c r="OKP34" s="185"/>
      <c r="OKQ34" s="185"/>
      <c r="OKR34" s="185"/>
      <c r="OKS34" s="185"/>
      <c r="OKT34" s="185"/>
      <c r="OKU34" s="185"/>
      <c r="OKV34" s="185"/>
      <c r="OKW34" s="185"/>
      <c r="OKX34" s="185"/>
      <c r="OKY34" s="185"/>
      <c r="OKZ34" s="185"/>
      <c r="OLA34" s="185"/>
      <c r="OLB34" s="185"/>
      <c r="OLC34" s="185"/>
      <c r="OLD34" s="185"/>
      <c r="OLE34" s="185"/>
      <c r="OLF34" s="185"/>
      <c r="OLG34" s="185"/>
      <c r="OLH34" s="185"/>
      <c r="OLI34" s="185"/>
      <c r="OLJ34" s="185"/>
      <c r="OLK34" s="185"/>
      <c r="OLL34" s="185"/>
      <c r="OLM34" s="185"/>
      <c r="OLN34" s="185"/>
      <c r="OLO34" s="185"/>
      <c r="OLP34" s="185"/>
      <c r="OLQ34" s="185"/>
      <c r="OLR34" s="185"/>
      <c r="OLS34" s="185"/>
      <c r="OLT34" s="185"/>
      <c r="OLU34" s="185"/>
      <c r="OLV34" s="185"/>
      <c r="OLW34" s="185"/>
      <c r="OLX34" s="185"/>
      <c r="OLY34" s="185"/>
      <c r="OLZ34" s="185"/>
      <c r="OMA34" s="185"/>
      <c r="OMB34" s="185"/>
      <c r="OMC34" s="185"/>
      <c r="OMD34" s="185"/>
      <c r="OME34" s="185"/>
      <c r="OMF34" s="185"/>
      <c r="OMG34" s="185"/>
      <c r="OMH34" s="185"/>
      <c r="OMI34" s="185"/>
      <c r="OMJ34" s="185"/>
      <c r="OMK34" s="185"/>
      <c r="OML34" s="185"/>
      <c r="OMM34" s="185"/>
      <c r="OMN34" s="185"/>
      <c r="OMO34" s="185"/>
      <c r="OMP34" s="185"/>
      <c r="OMQ34" s="185"/>
      <c r="OMR34" s="185"/>
      <c r="OMS34" s="185"/>
      <c r="OMT34" s="185"/>
      <c r="OMU34" s="185"/>
      <c r="OMV34" s="185"/>
      <c r="OMW34" s="185"/>
      <c r="OMX34" s="185"/>
      <c r="OMY34" s="185"/>
      <c r="OMZ34" s="185"/>
      <c r="ONA34" s="185"/>
      <c r="ONB34" s="185"/>
      <c r="ONC34" s="185"/>
      <c r="OND34" s="185"/>
      <c r="ONE34" s="185"/>
      <c r="ONF34" s="185"/>
      <c r="ONG34" s="185"/>
      <c r="ONH34" s="185"/>
      <c r="ONI34" s="185"/>
      <c r="ONJ34" s="185"/>
      <c r="ONK34" s="185"/>
      <c r="ONL34" s="185"/>
      <c r="ONM34" s="185"/>
      <c r="ONN34" s="185"/>
      <c r="ONO34" s="185"/>
      <c r="ONP34" s="185"/>
      <c r="ONQ34" s="185"/>
      <c r="ONR34" s="185"/>
      <c r="ONS34" s="185"/>
      <c r="ONT34" s="185"/>
      <c r="ONU34" s="185"/>
      <c r="ONV34" s="185"/>
      <c r="ONW34" s="185"/>
      <c r="ONX34" s="185"/>
      <c r="ONY34" s="185"/>
      <c r="ONZ34" s="185"/>
      <c r="OOA34" s="185"/>
      <c r="OOB34" s="185"/>
      <c r="OOC34" s="185"/>
      <c r="OOD34" s="185"/>
      <c r="OOE34" s="185"/>
      <c r="OOF34" s="185"/>
      <c r="OOG34" s="185"/>
      <c r="OOH34" s="185"/>
      <c r="OOI34" s="185"/>
      <c r="OOJ34" s="185"/>
      <c r="OOK34" s="185"/>
      <c r="OOL34" s="185"/>
      <c r="OOM34" s="185"/>
      <c r="OON34" s="185"/>
      <c r="OOO34" s="185"/>
      <c r="OOP34" s="185"/>
      <c r="OOQ34" s="185"/>
      <c r="OOR34" s="185"/>
      <c r="OOS34" s="185"/>
      <c r="OOT34" s="185"/>
      <c r="OOU34" s="185"/>
      <c r="OOV34" s="185"/>
      <c r="OOW34" s="185"/>
      <c r="OOX34" s="185"/>
      <c r="OOY34" s="185"/>
      <c r="OOZ34" s="185"/>
      <c r="OPA34" s="185"/>
      <c r="OPB34" s="185"/>
      <c r="OPC34" s="185"/>
      <c r="OPD34" s="185"/>
      <c r="OPE34" s="185"/>
      <c r="OPF34" s="185"/>
      <c r="OPG34" s="185"/>
      <c r="OPH34" s="185"/>
      <c r="OPI34" s="185"/>
      <c r="OPJ34" s="185"/>
      <c r="OPK34" s="185"/>
      <c r="OPL34" s="185"/>
      <c r="OPM34" s="185"/>
      <c r="OPN34" s="185"/>
      <c r="OPO34" s="185"/>
      <c r="OPP34" s="185"/>
      <c r="OPQ34" s="185"/>
      <c r="OPR34" s="185"/>
      <c r="OPS34" s="185"/>
      <c r="OPT34" s="185"/>
      <c r="OPU34" s="185"/>
      <c r="OPV34" s="185"/>
      <c r="OPW34" s="185"/>
      <c r="OPX34" s="185"/>
      <c r="OPY34" s="185"/>
      <c r="OPZ34" s="185"/>
      <c r="OQA34" s="185"/>
      <c r="OQB34" s="185"/>
      <c r="OQC34" s="185"/>
      <c r="OQD34" s="185"/>
      <c r="OQE34" s="185"/>
      <c r="OQF34" s="185"/>
      <c r="OQG34" s="185"/>
      <c r="OQH34" s="185"/>
      <c r="OQI34" s="185"/>
      <c r="OQJ34" s="185"/>
      <c r="OQK34" s="185"/>
      <c r="OQL34" s="185"/>
      <c r="OQM34" s="185"/>
      <c r="OQN34" s="185"/>
      <c r="OQO34" s="185"/>
      <c r="OQP34" s="185"/>
      <c r="OQQ34" s="185"/>
      <c r="OQR34" s="185"/>
      <c r="OQS34" s="185"/>
      <c r="OQT34" s="185"/>
      <c r="OQU34" s="185"/>
      <c r="OQV34" s="185"/>
      <c r="OQW34" s="185"/>
      <c r="OQX34" s="185"/>
      <c r="OQY34" s="185"/>
      <c r="OQZ34" s="185"/>
      <c r="ORA34" s="185"/>
      <c r="ORB34" s="185"/>
      <c r="ORC34" s="185"/>
      <c r="ORD34" s="185"/>
      <c r="ORE34" s="185"/>
      <c r="ORF34" s="185"/>
      <c r="ORG34" s="185"/>
      <c r="ORH34" s="185"/>
      <c r="ORI34" s="185"/>
      <c r="ORJ34" s="185"/>
      <c r="ORK34" s="185"/>
      <c r="ORL34" s="185"/>
      <c r="ORM34" s="185"/>
      <c r="ORN34" s="185"/>
      <c r="ORO34" s="185"/>
      <c r="ORP34" s="185"/>
      <c r="ORQ34" s="185"/>
      <c r="ORR34" s="185"/>
      <c r="ORS34" s="185"/>
      <c r="ORT34" s="185"/>
      <c r="ORU34" s="185"/>
      <c r="ORV34" s="185"/>
      <c r="ORW34" s="185"/>
      <c r="ORX34" s="185"/>
      <c r="ORY34" s="185"/>
      <c r="ORZ34" s="185"/>
      <c r="OSA34" s="185"/>
      <c r="OSB34" s="185"/>
      <c r="OSC34" s="185"/>
      <c r="OSD34" s="185"/>
      <c r="OSE34" s="185"/>
      <c r="OSF34" s="185"/>
      <c r="OSG34" s="185"/>
      <c r="OSH34" s="185"/>
      <c r="OSI34" s="185"/>
      <c r="OSJ34" s="185"/>
      <c r="OSK34" s="185"/>
      <c r="OSL34" s="185"/>
      <c r="OSM34" s="185"/>
      <c r="OSN34" s="185"/>
      <c r="OSO34" s="185"/>
      <c r="OSP34" s="185"/>
      <c r="OSQ34" s="185"/>
      <c r="OSR34" s="185"/>
      <c r="OSS34" s="185"/>
      <c r="OST34" s="185"/>
      <c r="OSU34" s="185"/>
      <c r="OSV34" s="185"/>
      <c r="OSW34" s="185"/>
      <c r="OSX34" s="185"/>
      <c r="OSY34" s="185"/>
      <c r="OSZ34" s="185"/>
      <c r="OTA34" s="185"/>
      <c r="OTB34" s="185"/>
      <c r="OTC34" s="185"/>
      <c r="OTD34" s="185"/>
      <c r="OTE34" s="185"/>
      <c r="OTF34" s="185"/>
      <c r="OTG34" s="185"/>
      <c r="OTH34" s="185"/>
      <c r="OTI34" s="185"/>
      <c r="OTJ34" s="185"/>
      <c r="OTK34" s="185"/>
      <c r="OTL34" s="185"/>
      <c r="OTM34" s="185"/>
      <c r="OTN34" s="185"/>
      <c r="OTO34" s="185"/>
      <c r="OTP34" s="185"/>
      <c r="OTQ34" s="185"/>
      <c r="OTR34" s="185"/>
      <c r="OTS34" s="185"/>
      <c r="OTT34" s="185"/>
      <c r="OTU34" s="185"/>
      <c r="OTV34" s="185"/>
      <c r="OTW34" s="185"/>
      <c r="OTX34" s="185"/>
      <c r="OTY34" s="185"/>
      <c r="OTZ34" s="185"/>
      <c r="OUA34" s="185"/>
      <c r="OUB34" s="185"/>
      <c r="OUC34" s="185"/>
      <c r="OUD34" s="185"/>
      <c r="OUE34" s="185"/>
      <c r="OUF34" s="185"/>
      <c r="OUG34" s="185"/>
      <c r="OUH34" s="185"/>
      <c r="OUI34" s="185"/>
      <c r="OUJ34" s="185"/>
      <c r="OUK34" s="185"/>
      <c r="OUL34" s="185"/>
      <c r="OUM34" s="185"/>
      <c r="OUN34" s="185"/>
      <c r="OUO34" s="185"/>
      <c r="OUP34" s="185"/>
      <c r="OUQ34" s="185"/>
      <c r="OUR34" s="185"/>
      <c r="OUS34" s="185"/>
      <c r="OUT34" s="185"/>
      <c r="OUU34" s="185"/>
      <c r="OUV34" s="185"/>
      <c r="OUW34" s="185"/>
      <c r="OUX34" s="185"/>
      <c r="OUY34" s="185"/>
      <c r="OUZ34" s="185"/>
      <c r="OVA34" s="185"/>
      <c r="OVB34" s="185"/>
      <c r="OVC34" s="185"/>
      <c r="OVD34" s="185"/>
      <c r="OVE34" s="185"/>
      <c r="OVF34" s="185"/>
      <c r="OVG34" s="185"/>
      <c r="OVH34" s="185"/>
      <c r="OVI34" s="185"/>
      <c r="OVJ34" s="185"/>
      <c r="OVK34" s="185"/>
      <c r="OVL34" s="185"/>
      <c r="OVM34" s="185"/>
      <c r="OVN34" s="185"/>
      <c r="OVO34" s="185"/>
      <c r="OVP34" s="185"/>
      <c r="OVQ34" s="185"/>
      <c r="OVR34" s="185"/>
      <c r="OVS34" s="185"/>
      <c r="OVT34" s="185"/>
      <c r="OVU34" s="185"/>
      <c r="OVV34" s="185"/>
      <c r="OVW34" s="185"/>
      <c r="OVX34" s="185"/>
      <c r="OVY34" s="185"/>
      <c r="OVZ34" s="185"/>
      <c r="OWA34" s="185"/>
      <c r="OWB34" s="185"/>
      <c r="OWC34" s="185"/>
      <c r="OWD34" s="185"/>
      <c r="OWE34" s="185"/>
      <c r="OWF34" s="185"/>
      <c r="OWG34" s="185"/>
      <c r="OWH34" s="185"/>
      <c r="OWI34" s="185"/>
      <c r="OWJ34" s="185"/>
      <c r="OWK34" s="185"/>
      <c r="OWL34" s="185"/>
      <c r="OWM34" s="185"/>
      <c r="OWN34" s="185"/>
      <c r="OWO34" s="185"/>
      <c r="OWP34" s="185"/>
      <c r="OWQ34" s="185"/>
      <c r="OWR34" s="185"/>
      <c r="OWS34" s="185"/>
      <c r="OWT34" s="185"/>
      <c r="OWU34" s="185"/>
      <c r="OWV34" s="185"/>
      <c r="OWW34" s="185"/>
      <c r="OWX34" s="185"/>
      <c r="OWY34" s="185"/>
      <c r="OWZ34" s="185"/>
      <c r="OXA34" s="185"/>
      <c r="OXB34" s="185"/>
      <c r="OXC34" s="185"/>
      <c r="OXD34" s="185"/>
      <c r="OXE34" s="185"/>
      <c r="OXF34" s="185"/>
      <c r="OXG34" s="185"/>
      <c r="OXH34" s="185"/>
      <c r="OXI34" s="185"/>
      <c r="OXJ34" s="185"/>
      <c r="OXK34" s="185"/>
      <c r="OXL34" s="185"/>
      <c r="OXM34" s="185"/>
      <c r="OXN34" s="185"/>
      <c r="OXO34" s="185"/>
      <c r="OXP34" s="185"/>
      <c r="OXQ34" s="185"/>
      <c r="OXR34" s="185"/>
      <c r="OXS34" s="185"/>
      <c r="OXT34" s="185"/>
      <c r="OXU34" s="185"/>
      <c r="OXV34" s="185"/>
      <c r="OXW34" s="185"/>
      <c r="OXX34" s="185"/>
      <c r="OXY34" s="185"/>
      <c r="OXZ34" s="185"/>
      <c r="OYA34" s="185"/>
      <c r="OYB34" s="185"/>
      <c r="OYC34" s="185"/>
      <c r="OYD34" s="185"/>
      <c r="OYE34" s="185"/>
      <c r="OYF34" s="185"/>
      <c r="OYG34" s="185"/>
      <c r="OYH34" s="185"/>
      <c r="OYI34" s="185"/>
      <c r="OYJ34" s="185"/>
      <c r="OYK34" s="185"/>
      <c r="OYL34" s="185"/>
      <c r="OYM34" s="185"/>
      <c r="OYN34" s="185"/>
      <c r="OYO34" s="185"/>
      <c r="OYP34" s="185"/>
      <c r="OYQ34" s="185"/>
      <c r="OYR34" s="185"/>
      <c r="OYS34" s="185"/>
      <c r="OYT34" s="185"/>
      <c r="OYU34" s="185"/>
      <c r="OYV34" s="185"/>
      <c r="OYW34" s="185"/>
      <c r="OYX34" s="185"/>
      <c r="OYY34" s="185"/>
      <c r="OYZ34" s="185"/>
      <c r="OZA34" s="185"/>
      <c r="OZB34" s="185"/>
      <c r="OZC34" s="185"/>
      <c r="OZD34" s="185"/>
      <c r="OZE34" s="185"/>
      <c r="OZF34" s="185"/>
      <c r="OZG34" s="185"/>
      <c r="OZH34" s="185"/>
      <c r="OZI34" s="185"/>
      <c r="OZJ34" s="185"/>
      <c r="OZK34" s="185"/>
      <c r="OZL34" s="185"/>
      <c r="OZM34" s="185"/>
      <c r="OZN34" s="185"/>
      <c r="OZO34" s="185"/>
      <c r="OZP34" s="185"/>
      <c r="OZQ34" s="185"/>
      <c r="OZR34" s="185"/>
      <c r="OZS34" s="185"/>
      <c r="OZT34" s="185"/>
      <c r="OZU34" s="185"/>
      <c r="OZV34" s="185"/>
      <c r="OZW34" s="185"/>
      <c r="OZX34" s="185"/>
      <c r="OZY34" s="185"/>
      <c r="OZZ34" s="185"/>
      <c r="PAA34" s="185"/>
      <c r="PAB34" s="185"/>
      <c r="PAC34" s="185"/>
      <c r="PAD34" s="185"/>
      <c r="PAE34" s="185"/>
      <c r="PAF34" s="185"/>
      <c r="PAG34" s="185"/>
      <c r="PAH34" s="185"/>
      <c r="PAI34" s="185"/>
      <c r="PAJ34" s="185"/>
      <c r="PAK34" s="185"/>
      <c r="PAL34" s="185"/>
      <c r="PAM34" s="185"/>
      <c r="PAN34" s="185"/>
      <c r="PAO34" s="185"/>
      <c r="PAP34" s="185"/>
      <c r="PAQ34" s="185"/>
      <c r="PAR34" s="185"/>
      <c r="PAS34" s="185"/>
      <c r="PAT34" s="185"/>
      <c r="PAU34" s="185"/>
      <c r="PAV34" s="185"/>
      <c r="PAW34" s="185"/>
      <c r="PAX34" s="185"/>
      <c r="PAY34" s="185"/>
      <c r="PAZ34" s="185"/>
      <c r="PBA34" s="185"/>
      <c r="PBB34" s="185"/>
      <c r="PBC34" s="185"/>
      <c r="PBD34" s="185"/>
      <c r="PBE34" s="185"/>
      <c r="PBF34" s="185"/>
      <c r="PBG34" s="185"/>
      <c r="PBH34" s="185"/>
      <c r="PBI34" s="185"/>
      <c r="PBJ34" s="185"/>
      <c r="PBK34" s="185"/>
      <c r="PBL34" s="185"/>
      <c r="PBM34" s="185"/>
      <c r="PBN34" s="185"/>
      <c r="PBO34" s="185"/>
      <c r="PBP34" s="185"/>
      <c r="PBQ34" s="185"/>
      <c r="PBR34" s="185"/>
      <c r="PBS34" s="185"/>
      <c r="PBT34" s="185"/>
      <c r="PBU34" s="185"/>
      <c r="PBV34" s="185"/>
      <c r="PBW34" s="185"/>
      <c r="PBX34" s="185"/>
      <c r="PBY34" s="185"/>
      <c r="PBZ34" s="185"/>
      <c r="PCA34" s="185"/>
      <c r="PCB34" s="185"/>
      <c r="PCC34" s="185"/>
      <c r="PCD34" s="185"/>
      <c r="PCE34" s="185"/>
      <c r="PCF34" s="185"/>
      <c r="PCG34" s="185"/>
      <c r="PCH34" s="185"/>
      <c r="PCI34" s="185"/>
      <c r="PCJ34" s="185"/>
      <c r="PCK34" s="185"/>
      <c r="PCL34" s="185"/>
      <c r="PCM34" s="185"/>
      <c r="PCN34" s="185"/>
      <c r="PCO34" s="185"/>
      <c r="PCP34" s="185"/>
      <c r="PCQ34" s="185"/>
      <c r="PCR34" s="185"/>
      <c r="PCS34" s="185"/>
      <c r="PCT34" s="185"/>
      <c r="PCU34" s="185"/>
      <c r="PCV34" s="185"/>
      <c r="PCW34" s="185"/>
      <c r="PCX34" s="185"/>
      <c r="PCY34" s="185"/>
      <c r="PCZ34" s="185"/>
      <c r="PDA34" s="185"/>
      <c r="PDB34" s="185"/>
      <c r="PDC34" s="185"/>
      <c r="PDD34" s="185"/>
      <c r="PDE34" s="185"/>
      <c r="PDF34" s="185"/>
      <c r="PDG34" s="185"/>
      <c r="PDH34" s="185"/>
      <c r="PDI34" s="185"/>
      <c r="PDJ34" s="185"/>
      <c r="PDK34" s="185"/>
      <c r="PDL34" s="185"/>
      <c r="PDM34" s="185"/>
      <c r="PDN34" s="185"/>
      <c r="PDO34" s="185"/>
      <c r="PDP34" s="185"/>
      <c r="PDQ34" s="185"/>
      <c r="PDR34" s="185"/>
      <c r="PDS34" s="185"/>
      <c r="PDT34" s="185"/>
      <c r="PDU34" s="185"/>
      <c r="PDV34" s="185"/>
      <c r="PDW34" s="185"/>
      <c r="PDX34" s="185"/>
      <c r="PDY34" s="185"/>
      <c r="PDZ34" s="185"/>
      <c r="PEA34" s="185"/>
      <c r="PEB34" s="185"/>
      <c r="PEC34" s="185"/>
      <c r="PED34" s="185"/>
      <c r="PEE34" s="185"/>
      <c r="PEF34" s="185"/>
      <c r="PEG34" s="185"/>
      <c r="PEH34" s="185"/>
      <c r="PEI34" s="185"/>
      <c r="PEJ34" s="185"/>
      <c r="PEK34" s="185"/>
      <c r="PEL34" s="185"/>
      <c r="PEM34" s="185"/>
      <c r="PEN34" s="185"/>
      <c r="PEO34" s="185"/>
      <c r="PEP34" s="185"/>
      <c r="PEQ34" s="185"/>
      <c r="PER34" s="185"/>
      <c r="PES34" s="185"/>
      <c r="PET34" s="185"/>
      <c r="PEU34" s="185"/>
      <c r="PEV34" s="185"/>
      <c r="PEW34" s="185"/>
      <c r="PEX34" s="185"/>
      <c r="PEY34" s="185"/>
      <c r="PEZ34" s="185"/>
      <c r="PFA34" s="185"/>
      <c r="PFB34" s="185"/>
      <c r="PFC34" s="185"/>
      <c r="PFD34" s="185"/>
      <c r="PFE34" s="185"/>
      <c r="PFF34" s="185"/>
      <c r="PFG34" s="185"/>
      <c r="PFH34" s="185"/>
      <c r="PFI34" s="185"/>
      <c r="PFJ34" s="185"/>
      <c r="PFK34" s="185"/>
      <c r="PFL34" s="185"/>
      <c r="PFM34" s="185"/>
      <c r="PFN34" s="185"/>
      <c r="PFO34" s="185"/>
      <c r="PFP34" s="185"/>
      <c r="PFQ34" s="185"/>
      <c r="PFR34" s="185"/>
      <c r="PFS34" s="185"/>
      <c r="PFT34" s="185"/>
      <c r="PFU34" s="185"/>
      <c r="PFV34" s="185"/>
      <c r="PFW34" s="185"/>
      <c r="PFX34" s="185"/>
      <c r="PFY34" s="185"/>
      <c r="PFZ34" s="185"/>
      <c r="PGA34" s="185"/>
      <c r="PGB34" s="185"/>
      <c r="PGC34" s="185"/>
      <c r="PGD34" s="185"/>
      <c r="PGE34" s="185"/>
      <c r="PGF34" s="185"/>
      <c r="PGG34" s="185"/>
      <c r="PGH34" s="185"/>
      <c r="PGI34" s="185"/>
      <c r="PGJ34" s="185"/>
      <c r="PGK34" s="185"/>
      <c r="PGL34" s="185"/>
      <c r="PGM34" s="185"/>
      <c r="PGN34" s="185"/>
      <c r="PGO34" s="185"/>
      <c r="PGP34" s="185"/>
      <c r="PGQ34" s="185"/>
      <c r="PGR34" s="185"/>
      <c r="PGS34" s="185"/>
      <c r="PGT34" s="185"/>
      <c r="PGU34" s="185"/>
      <c r="PGV34" s="185"/>
      <c r="PGW34" s="185"/>
      <c r="PGX34" s="185"/>
      <c r="PGY34" s="185"/>
      <c r="PGZ34" s="185"/>
      <c r="PHA34" s="185"/>
      <c r="PHB34" s="185"/>
      <c r="PHC34" s="185"/>
      <c r="PHD34" s="185"/>
      <c r="PHE34" s="185"/>
      <c r="PHF34" s="185"/>
      <c r="PHG34" s="185"/>
      <c r="PHH34" s="185"/>
      <c r="PHI34" s="185"/>
      <c r="PHJ34" s="185"/>
      <c r="PHK34" s="185"/>
      <c r="PHL34" s="185"/>
      <c r="PHM34" s="185"/>
      <c r="PHN34" s="185"/>
      <c r="PHO34" s="185"/>
      <c r="PHP34" s="185"/>
      <c r="PHQ34" s="185"/>
      <c r="PHR34" s="185"/>
      <c r="PHS34" s="185"/>
      <c r="PHT34" s="185"/>
      <c r="PHU34" s="185"/>
      <c r="PHV34" s="185"/>
      <c r="PHW34" s="185"/>
      <c r="PHX34" s="185"/>
      <c r="PHY34" s="185"/>
      <c r="PHZ34" s="185"/>
      <c r="PIA34" s="185"/>
      <c r="PIB34" s="185"/>
      <c r="PIC34" s="185"/>
      <c r="PID34" s="185"/>
      <c r="PIE34" s="185"/>
      <c r="PIF34" s="185"/>
      <c r="PIG34" s="185"/>
      <c r="PIH34" s="185"/>
      <c r="PII34" s="185"/>
      <c r="PIJ34" s="185"/>
      <c r="PIK34" s="185"/>
      <c r="PIL34" s="185"/>
      <c r="PIM34" s="185"/>
      <c r="PIN34" s="185"/>
      <c r="PIO34" s="185"/>
      <c r="PIP34" s="185"/>
      <c r="PIQ34" s="185"/>
      <c r="PIR34" s="185"/>
      <c r="PIS34" s="185"/>
      <c r="PIT34" s="185"/>
      <c r="PIU34" s="185"/>
      <c r="PIV34" s="185"/>
      <c r="PIW34" s="185"/>
      <c r="PIX34" s="185"/>
      <c r="PIY34" s="185"/>
      <c r="PIZ34" s="185"/>
      <c r="PJA34" s="185"/>
      <c r="PJB34" s="185"/>
      <c r="PJC34" s="185"/>
      <c r="PJD34" s="185"/>
      <c r="PJE34" s="185"/>
      <c r="PJF34" s="185"/>
      <c r="PJG34" s="185"/>
      <c r="PJH34" s="185"/>
      <c r="PJI34" s="185"/>
      <c r="PJJ34" s="185"/>
      <c r="PJK34" s="185"/>
      <c r="PJL34" s="185"/>
      <c r="PJM34" s="185"/>
      <c r="PJN34" s="185"/>
      <c r="PJO34" s="185"/>
      <c r="PJP34" s="185"/>
      <c r="PJQ34" s="185"/>
      <c r="PJR34" s="185"/>
      <c r="PJS34" s="185"/>
      <c r="PJT34" s="185"/>
      <c r="PJU34" s="185"/>
      <c r="PJV34" s="185"/>
      <c r="PJW34" s="185"/>
      <c r="PJX34" s="185"/>
      <c r="PJY34" s="185"/>
      <c r="PJZ34" s="185"/>
      <c r="PKA34" s="185"/>
      <c r="PKB34" s="185"/>
      <c r="PKC34" s="185"/>
      <c r="PKD34" s="185"/>
      <c r="PKE34" s="185"/>
      <c r="PKF34" s="185"/>
      <c r="PKG34" s="185"/>
      <c r="PKH34" s="185"/>
      <c r="PKI34" s="185"/>
      <c r="PKJ34" s="185"/>
      <c r="PKK34" s="185"/>
      <c r="PKL34" s="185"/>
      <c r="PKM34" s="185"/>
      <c r="PKN34" s="185"/>
      <c r="PKO34" s="185"/>
      <c r="PKP34" s="185"/>
      <c r="PKQ34" s="185"/>
      <c r="PKR34" s="185"/>
      <c r="PKS34" s="185"/>
      <c r="PKT34" s="185"/>
      <c r="PKU34" s="185"/>
      <c r="PKV34" s="185"/>
      <c r="PKW34" s="185"/>
      <c r="PKX34" s="185"/>
      <c r="PKY34" s="185"/>
      <c r="PKZ34" s="185"/>
      <c r="PLA34" s="185"/>
      <c r="PLB34" s="185"/>
      <c r="PLC34" s="185"/>
      <c r="PLD34" s="185"/>
      <c r="PLE34" s="185"/>
      <c r="PLF34" s="185"/>
      <c r="PLG34" s="185"/>
      <c r="PLH34" s="185"/>
      <c r="PLI34" s="185"/>
      <c r="PLJ34" s="185"/>
      <c r="PLK34" s="185"/>
      <c r="PLL34" s="185"/>
      <c r="PLM34" s="185"/>
      <c r="PLN34" s="185"/>
      <c r="PLO34" s="185"/>
      <c r="PLP34" s="185"/>
      <c r="PLQ34" s="185"/>
      <c r="PLR34" s="185"/>
      <c r="PLS34" s="185"/>
      <c r="PLT34" s="185"/>
      <c r="PLU34" s="185"/>
      <c r="PLV34" s="185"/>
      <c r="PLW34" s="185"/>
      <c r="PLX34" s="185"/>
      <c r="PLY34" s="185"/>
      <c r="PLZ34" s="185"/>
      <c r="PMA34" s="185"/>
      <c r="PMB34" s="185"/>
      <c r="PMC34" s="185"/>
      <c r="PMD34" s="185"/>
      <c r="PME34" s="185"/>
      <c r="PMF34" s="185"/>
      <c r="PMG34" s="185"/>
      <c r="PMH34" s="185"/>
      <c r="PMI34" s="185"/>
      <c r="PMJ34" s="185"/>
      <c r="PMK34" s="185"/>
      <c r="PML34" s="185"/>
      <c r="PMM34" s="185"/>
      <c r="PMN34" s="185"/>
      <c r="PMO34" s="185"/>
      <c r="PMP34" s="185"/>
      <c r="PMQ34" s="185"/>
      <c r="PMR34" s="185"/>
      <c r="PMS34" s="185"/>
      <c r="PMT34" s="185"/>
      <c r="PMU34" s="185"/>
      <c r="PMV34" s="185"/>
      <c r="PMW34" s="185"/>
      <c r="PMX34" s="185"/>
      <c r="PMY34" s="185"/>
      <c r="PMZ34" s="185"/>
      <c r="PNA34" s="185"/>
      <c r="PNB34" s="185"/>
      <c r="PNC34" s="185"/>
      <c r="PND34" s="185"/>
      <c r="PNE34" s="185"/>
      <c r="PNF34" s="185"/>
      <c r="PNG34" s="185"/>
      <c r="PNH34" s="185"/>
      <c r="PNI34" s="185"/>
      <c r="PNJ34" s="185"/>
      <c r="PNK34" s="185"/>
      <c r="PNL34" s="185"/>
      <c r="PNM34" s="185"/>
      <c r="PNN34" s="185"/>
      <c r="PNO34" s="185"/>
      <c r="PNP34" s="185"/>
      <c r="PNQ34" s="185"/>
      <c r="PNR34" s="185"/>
      <c r="PNS34" s="185"/>
      <c r="PNT34" s="185"/>
      <c r="PNU34" s="185"/>
      <c r="PNV34" s="185"/>
      <c r="PNW34" s="185"/>
      <c r="PNX34" s="185"/>
      <c r="PNY34" s="185"/>
      <c r="PNZ34" s="185"/>
      <c r="POA34" s="185"/>
      <c r="POB34" s="185"/>
      <c r="POC34" s="185"/>
      <c r="POD34" s="185"/>
      <c r="POE34" s="185"/>
      <c r="POF34" s="185"/>
      <c r="POG34" s="185"/>
      <c r="POH34" s="185"/>
      <c r="POI34" s="185"/>
      <c r="POJ34" s="185"/>
      <c r="POK34" s="185"/>
      <c r="POL34" s="185"/>
      <c r="POM34" s="185"/>
      <c r="PON34" s="185"/>
      <c r="POO34" s="185"/>
      <c r="POP34" s="185"/>
      <c r="POQ34" s="185"/>
      <c r="POR34" s="185"/>
      <c r="POS34" s="185"/>
      <c r="POT34" s="185"/>
      <c r="POU34" s="185"/>
      <c r="POV34" s="185"/>
      <c r="POW34" s="185"/>
      <c r="POX34" s="185"/>
      <c r="POY34" s="185"/>
      <c r="POZ34" s="185"/>
      <c r="PPA34" s="185"/>
      <c r="PPB34" s="185"/>
      <c r="PPC34" s="185"/>
      <c r="PPD34" s="185"/>
      <c r="PPE34" s="185"/>
      <c r="PPF34" s="185"/>
      <c r="PPG34" s="185"/>
      <c r="PPH34" s="185"/>
      <c r="PPI34" s="185"/>
      <c r="PPJ34" s="185"/>
      <c r="PPK34" s="185"/>
      <c r="PPL34" s="185"/>
      <c r="PPM34" s="185"/>
      <c r="PPN34" s="185"/>
      <c r="PPO34" s="185"/>
      <c r="PPP34" s="185"/>
      <c r="PPQ34" s="185"/>
      <c r="PPR34" s="185"/>
      <c r="PPS34" s="185"/>
      <c r="PPT34" s="185"/>
      <c r="PPU34" s="185"/>
      <c r="PPV34" s="185"/>
      <c r="PPW34" s="185"/>
      <c r="PPX34" s="185"/>
      <c r="PPY34" s="185"/>
      <c r="PPZ34" s="185"/>
      <c r="PQA34" s="185"/>
      <c r="PQB34" s="185"/>
      <c r="PQC34" s="185"/>
      <c r="PQD34" s="185"/>
      <c r="PQE34" s="185"/>
      <c r="PQF34" s="185"/>
      <c r="PQG34" s="185"/>
      <c r="PQH34" s="185"/>
      <c r="PQI34" s="185"/>
      <c r="PQJ34" s="185"/>
      <c r="PQK34" s="185"/>
      <c r="PQL34" s="185"/>
      <c r="PQM34" s="185"/>
      <c r="PQN34" s="185"/>
      <c r="PQO34" s="185"/>
      <c r="PQP34" s="185"/>
      <c r="PQQ34" s="185"/>
      <c r="PQR34" s="185"/>
      <c r="PQS34" s="185"/>
      <c r="PQT34" s="185"/>
      <c r="PQU34" s="185"/>
      <c r="PQV34" s="185"/>
      <c r="PQW34" s="185"/>
      <c r="PQX34" s="185"/>
      <c r="PQY34" s="185"/>
      <c r="PQZ34" s="185"/>
      <c r="PRA34" s="185"/>
      <c r="PRB34" s="185"/>
      <c r="PRC34" s="185"/>
      <c r="PRD34" s="185"/>
      <c r="PRE34" s="185"/>
      <c r="PRF34" s="185"/>
      <c r="PRG34" s="185"/>
      <c r="PRH34" s="185"/>
      <c r="PRI34" s="185"/>
      <c r="PRJ34" s="185"/>
      <c r="PRK34" s="185"/>
      <c r="PRL34" s="185"/>
      <c r="PRM34" s="185"/>
      <c r="PRN34" s="185"/>
      <c r="PRO34" s="185"/>
      <c r="PRP34" s="185"/>
      <c r="PRQ34" s="185"/>
      <c r="PRR34" s="185"/>
      <c r="PRS34" s="185"/>
      <c r="PRT34" s="185"/>
      <c r="PRU34" s="185"/>
      <c r="PRV34" s="185"/>
      <c r="PRW34" s="185"/>
      <c r="PRX34" s="185"/>
      <c r="PRY34" s="185"/>
      <c r="PRZ34" s="185"/>
      <c r="PSA34" s="185"/>
      <c r="PSB34" s="185"/>
      <c r="PSC34" s="185"/>
      <c r="PSD34" s="185"/>
      <c r="PSE34" s="185"/>
      <c r="PSF34" s="185"/>
      <c r="PSG34" s="185"/>
      <c r="PSH34" s="185"/>
      <c r="PSI34" s="185"/>
      <c r="PSJ34" s="185"/>
      <c r="PSK34" s="185"/>
      <c r="PSL34" s="185"/>
      <c r="PSM34" s="185"/>
      <c r="PSN34" s="185"/>
      <c r="PSO34" s="185"/>
      <c r="PSP34" s="185"/>
      <c r="PSQ34" s="185"/>
      <c r="PSR34" s="185"/>
      <c r="PSS34" s="185"/>
      <c r="PST34" s="185"/>
      <c r="PSU34" s="185"/>
      <c r="PSV34" s="185"/>
      <c r="PSW34" s="185"/>
      <c r="PSX34" s="185"/>
      <c r="PSY34" s="185"/>
      <c r="PSZ34" s="185"/>
      <c r="PTA34" s="185"/>
      <c r="PTB34" s="185"/>
      <c r="PTC34" s="185"/>
      <c r="PTD34" s="185"/>
      <c r="PTE34" s="185"/>
      <c r="PTF34" s="185"/>
      <c r="PTG34" s="185"/>
      <c r="PTH34" s="185"/>
      <c r="PTI34" s="185"/>
      <c r="PTJ34" s="185"/>
      <c r="PTK34" s="185"/>
      <c r="PTL34" s="185"/>
      <c r="PTM34" s="185"/>
      <c r="PTN34" s="185"/>
      <c r="PTO34" s="185"/>
      <c r="PTP34" s="185"/>
      <c r="PTQ34" s="185"/>
      <c r="PTR34" s="185"/>
      <c r="PTS34" s="185"/>
      <c r="PTT34" s="185"/>
      <c r="PTU34" s="185"/>
      <c r="PTV34" s="185"/>
      <c r="PTW34" s="185"/>
      <c r="PTX34" s="185"/>
      <c r="PTY34" s="185"/>
      <c r="PTZ34" s="185"/>
      <c r="PUA34" s="185"/>
      <c r="PUB34" s="185"/>
      <c r="PUC34" s="185"/>
      <c r="PUD34" s="185"/>
      <c r="PUE34" s="185"/>
      <c r="PUF34" s="185"/>
      <c r="PUG34" s="185"/>
      <c r="PUH34" s="185"/>
      <c r="PUI34" s="185"/>
      <c r="PUJ34" s="185"/>
      <c r="PUK34" s="185"/>
      <c r="PUL34" s="185"/>
      <c r="PUM34" s="185"/>
      <c r="PUN34" s="185"/>
      <c r="PUO34" s="185"/>
      <c r="PUP34" s="185"/>
      <c r="PUQ34" s="185"/>
      <c r="PUR34" s="185"/>
      <c r="PUS34" s="185"/>
      <c r="PUT34" s="185"/>
      <c r="PUU34" s="185"/>
      <c r="PUV34" s="185"/>
      <c r="PUW34" s="185"/>
      <c r="PUX34" s="185"/>
      <c r="PUY34" s="185"/>
      <c r="PUZ34" s="185"/>
      <c r="PVA34" s="185"/>
      <c r="PVB34" s="185"/>
      <c r="PVC34" s="185"/>
      <c r="PVD34" s="185"/>
      <c r="PVE34" s="185"/>
      <c r="PVF34" s="185"/>
      <c r="PVG34" s="185"/>
      <c r="PVH34" s="185"/>
      <c r="PVI34" s="185"/>
      <c r="PVJ34" s="185"/>
      <c r="PVK34" s="185"/>
      <c r="PVL34" s="185"/>
      <c r="PVM34" s="185"/>
      <c r="PVN34" s="185"/>
      <c r="PVO34" s="185"/>
      <c r="PVP34" s="185"/>
      <c r="PVQ34" s="185"/>
      <c r="PVR34" s="185"/>
      <c r="PVS34" s="185"/>
      <c r="PVT34" s="185"/>
      <c r="PVU34" s="185"/>
      <c r="PVV34" s="185"/>
      <c r="PVW34" s="185"/>
      <c r="PVX34" s="185"/>
      <c r="PVY34" s="185"/>
      <c r="PVZ34" s="185"/>
      <c r="PWA34" s="185"/>
      <c r="PWB34" s="185"/>
      <c r="PWC34" s="185"/>
      <c r="PWD34" s="185"/>
      <c r="PWE34" s="185"/>
      <c r="PWF34" s="185"/>
      <c r="PWG34" s="185"/>
      <c r="PWH34" s="185"/>
      <c r="PWI34" s="185"/>
      <c r="PWJ34" s="185"/>
      <c r="PWK34" s="185"/>
      <c r="PWL34" s="185"/>
      <c r="PWM34" s="185"/>
      <c r="PWN34" s="185"/>
      <c r="PWO34" s="185"/>
      <c r="PWP34" s="185"/>
      <c r="PWQ34" s="185"/>
      <c r="PWR34" s="185"/>
      <c r="PWS34" s="185"/>
      <c r="PWT34" s="185"/>
      <c r="PWU34" s="185"/>
      <c r="PWV34" s="185"/>
      <c r="PWW34" s="185"/>
      <c r="PWX34" s="185"/>
      <c r="PWY34" s="185"/>
      <c r="PWZ34" s="185"/>
      <c r="PXA34" s="185"/>
      <c r="PXB34" s="185"/>
      <c r="PXC34" s="185"/>
      <c r="PXD34" s="185"/>
      <c r="PXE34" s="185"/>
      <c r="PXF34" s="185"/>
      <c r="PXG34" s="185"/>
      <c r="PXH34" s="185"/>
      <c r="PXI34" s="185"/>
      <c r="PXJ34" s="185"/>
      <c r="PXK34" s="185"/>
      <c r="PXL34" s="185"/>
      <c r="PXM34" s="185"/>
      <c r="PXN34" s="185"/>
      <c r="PXO34" s="185"/>
      <c r="PXP34" s="185"/>
      <c r="PXQ34" s="185"/>
      <c r="PXR34" s="185"/>
      <c r="PXS34" s="185"/>
      <c r="PXT34" s="185"/>
      <c r="PXU34" s="185"/>
      <c r="PXV34" s="185"/>
      <c r="PXW34" s="185"/>
      <c r="PXX34" s="185"/>
      <c r="PXY34" s="185"/>
      <c r="PXZ34" s="185"/>
      <c r="PYA34" s="185"/>
      <c r="PYB34" s="185"/>
      <c r="PYC34" s="185"/>
      <c r="PYD34" s="185"/>
      <c r="PYE34" s="185"/>
      <c r="PYF34" s="185"/>
      <c r="PYG34" s="185"/>
      <c r="PYH34" s="185"/>
      <c r="PYI34" s="185"/>
      <c r="PYJ34" s="185"/>
      <c r="PYK34" s="185"/>
      <c r="PYL34" s="185"/>
      <c r="PYM34" s="185"/>
      <c r="PYN34" s="185"/>
      <c r="PYO34" s="185"/>
      <c r="PYP34" s="185"/>
      <c r="PYQ34" s="185"/>
      <c r="PYR34" s="185"/>
      <c r="PYS34" s="185"/>
      <c r="PYT34" s="185"/>
      <c r="PYU34" s="185"/>
      <c r="PYV34" s="185"/>
      <c r="PYW34" s="185"/>
      <c r="PYX34" s="185"/>
      <c r="PYY34" s="185"/>
      <c r="PYZ34" s="185"/>
      <c r="PZA34" s="185"/>
      <c r="PZB34" s="185"/>
      <c r="PZC34" s="185"/>
      <c r="PZD34" s="185"/>
      <c r="PZE34" s="185"/>
      <c r="PZF34" s="185"/>
      <c r="PZG34" s="185"/>
      <c r="PZH34" s="185"/>
      <c r="PZI34" s="185"/>
      <c r="PZJ34" s="185"/>
      <c r="PZK34" s="185"/>
      <c r="PZL34" s="185"/>
      <c r="PZM34" s="185"/>
      <c r="PZN34" s="185"/>
      <c r="PZO34" s="185"/>
      <c r="PZP34" s="185"/>
      <c r="PZQ34" s="185"/>
      <c r="PZR34" s="185"/>
      <c r="PZS34" s="185"/>
      <c r="PZT34" s="185"/>
      <c r="PZU34" s="185"/>
      <c r="PZV34" s="185"/>
      <c r="PZW34" s="185"/>
      <c r="PZX34" s="185"/>
      <c r="PZY34" s="185"/>
      <c r="PZZ34" s="185"/>
      <c r="QAA34" s="185"/>
      <c r="QAB34" s="185"/>
      <c r="QAC34" s="185"/>
      <c r="QAD34" s="185"/>
      <c r="QAE34" s="185"/>
      <c r="QAF34" s="185"/>
      <c r="QAG34" s="185"/>
      <c r="QAH34" s="185"/>
      <c r="QAI34" s="185"/>
      <c r="QAJ34" s="185"/>
      <c r="QAK34" s="185"/>
      <c r="QAL34" s="185"/>
      <c r="QAM34" s="185"/>
      <c r="QAN34" s="185"/>
      <c r="QAO34" s="185"/>
      <c r="QAP34" s="185"/>
      <c r="QAQ34" s="185"/>
      <c r="QAR34" s="185"/>
      <c r="QAS34" s="185"/>
      <c r="QAT34" s="185"/>
      <c r="QAU34" s="185"/>
      <c r="QAV34" s="185"/>
      <c r="QAW34" s="185"/>
      <c r="QAX34" s="185"/>
      <c r="QAY34" s="185"/>
      <c r="QAZ34" s="185"/>
      <c r="QBA34" s="185"/>
      <c r="QBB34" s="185"/>
      <c r="QBC34" s="185"/>
      <c r="QBD34" s="185"/>
      <c r="QBE34" s="185"/>
      <c r="QBF34" s="185"/>
      <c r="QBG34" s="185"/>
      <c r="QBH34" s="185"/>
      <c r="QBI34" s="185"/>
      <c r="QBJ34" s="185"/>
      <c r="QBK34" s="185"/>
      <c r="QBL34" s="185"/>
      <c r="QBM34" s="185"/>
      <c r="QBN34" s="185"/>
      <c r="QBO34" s="185"/>
      <c r="QBP34" s="185"/>
      <c r="QBQ34" s="185"/>
      <c r="QBR34" s="185"/>
      <c r="QBS34" s="185"/>
      <c r="QBT34" s="185"/>
      <c r="QBU34" s="185"/>
      <c r="QBV34" s="185"/>
      <c r="QBW34" s="185"/>
      <c r="QBX34" s="185"/>
      <c r="QBY34" s="185"/>
      <c r="QBZ34" s="185"/>
      <c r="QCA34" s="185"/>
      <c r="QCB34" s="185"/>
      <c r="QCC34" s="185"/>
      <c r="QCD34" s="185"/>
      <c r="QCE34" s="185"/>
      <c r="QCF34" s="185"/>
      <c r="QCG34" s="185"/>
      <c r="QCH34" s="185"/>
      <c r="QCI34" s="185"/>
      <c r="QCJ34" s="185"/>
      <c r="QCK34" s="185"/>
      <c r="QCL34" s="185"/>
      <c r="QCM34" s="185"/>
      <c r="QCN34" s="185"/>
      <c r="QCO34" s="185"/>
      <c r="QCP34" s="185"/>
      <c r="QCQ34" s="185"/>
      <c r="QCR34" s="185"/>
      <c r="QCS34" s="185"/>
      <c r="QCT34" s="185"/>
      <c r="QCU34" s="185"/>
      <c r="QCV34" s="185"/>
      <c r="QCW34" s="185"/>
      <c r="QCX34" s="185"/>
      <c r="QCY34" s="185"/>
      <c r="QCZ34" s="185"/>
      <c r="QDA34" s="185"/>
      <c r="QDB34" s="185"/>
      <c r="QDC34" s="185"/>
      <c r="QDD34" s="185"/>
      <c r="QDE34" s="185"/>
      <c r="QDF34" s="185"/>
      <c r="QDG34" s="185"/>
      <c r="QDH34" s="185"/>
      <c r="QDI34" s="185"/>
      <c r="QDJ34" s="185"/>
      <c r="QDK34" s="185"/>
      <c r="QDL34" s="185"/>
      <c r="QDM34" s="185"/>
      <c r="QDN34" s="185"/>
      <c r="QDO34" s="185"/>
      <c r="QDP34" s="185"/>
      <c r="QDQ34" s="185"/>
      <c r="QDR34" s="185"/>
      <c r="QDS34" s="185"/>
      <c r="QDT34" s="185"/>
      <c r="QDU34" s="185"/>
      <c r="QDV34" s="185"/>
      <c r="QDW34" s="185"/>
      <c r="QDX34" s="185"/>
      <c r="QDY34" s="185"/>
      <c r="QDZ34" s="185"/>
      <c r="QEA34" s="185"/>
      <c r="QEB34" s="185"/>
      <c r="QEC34" s="185"/>
      <c r="QED34" s="185"/>
      <c r="QEE34" s="185"/>
      <c r="QEF34" s="185"/>
      <c r="QEG34" s="185"/>
      <c r="QEH34" s="185"/>
      <c r="QEI34" s="185"/>
      <c r="QEJ34" s="185"/>
      <c r="QEK34" s="185"/>
      <c r="QEL34" s="185"/>
      <c r="QEM34" s="185"/>
      <c r="QEN34" s="185"/>
      <c r="QEO34" s="185"/>
      <c r="QEP34" s="185"/>
      <c r="QEQ34" s="185"/>
      <c r="QER34" s="185"/>
      <c r="QES34" s="185"/>
      <c r="QET34" s="185"/>
      <c r="QEU34" s="185"/>
      <c r="QEV34" s="185"/>
      <c r="QEW34" s="185"/>
      <c r="QEX34" s="185"/>
      <c r="QEY34" s="185"/>
      <c r="QEZ34" s="185"/>
      <c r="QFA34" s="185"/>
      <c r="QFB34" s="185"/>
      <c r="QFC34" s="185"/>
      <c r="QFD34" s="185"/>
      <c r="QFE34" s="185"/>
      <c r="QFF34" s="185"/>
      <c r="QFG34" s="185"/>
      <c r="QFH34" s="185"/>
      <c r="QFI34" s="185"/>
      <c r="QFJ34" s="185"/>
      <c r="QFK34" s="185"/>
      <c r="QFL34" s="185"/>
      <c r="QFM34" s="185"/>
      <c r="QFN34" s="185"/>
      <c r="QFO34" s="185"/>
      <c r="QFP34" s="185"/>
      <c r="QFQ34" s="185"/>
      <c r="QFR34" s="185"/>
      <c r="QFS34" s="185"/>
      <c r="QFT34" s="185"/>
      <c r="QFU34" s="185"/>
      <c r="QFV34" s="185"/>
      <c r="QFW34" s="185"/>
      <c r="QFX34" s="185"/>
      <c r="QFY34" s="185"/>
      <c r="QFZ34" s="185"/>
      <c r="QGA34" s="185"/>
      <c r="QGB34" s="185"/>
      <c r="QGC34" s="185"/>
      <c r="QGD34" s="185"/>
      <c r="QGE34" s="185"/>
      <c r="QGF34" s="185"/>
      <c r="QGG34" s="185"/>
      <c r="QGH34" s="185"/>
      <c r="QGI34" s="185"/>
      <c r="QGJ34" s="185"/>
      <c r="QGK34" s="185"/>
      <c r="QGL34" s="185"/>
      <c r="QGM34" s="185"/>
      <c r="QGN34" s="185"/>
      <c r="QGO34" s="185"/>
      <c r="QGP34" s="185"/>
      <c r="QGQ34" s="185"/>
      <c r="QGR34" s="185"/>
      <c r="QGS34" s="185"/>
      <c r="QGT34" s="185"/>
      <c r="QGU34" s="185"/>
      <c r="QGV34" s="185"/>
      <c r="QGW34" s="185"/>
      <c r="QGX34" s="185"/>
      <c r="QGY34" s="185"/>
      <c r="QGZ34" s="185"/>
      <c r="QHA34" s="185"/>
      <c r="QHB34" s="185"/>
      <c r="QHC34" s="185"/>
      <c r="QHD34" s="185"/>
      <c r="QHE34" s="185"/>
      <c r="QHF34" s="185"/>
      <c r="QHG34" s="185"/>
      <c r="QHH34" s="185"/>
      <c r="QHI34" s="185"/>
      <c r="QHJ34" s="185"/>
      <c r="QHK34" s="185"/>
      <c r="QHL34" s="185"/>
      <c r="QHM34" s="185"/>
      <c r="QHN34" s="185"/>
      <c r="QHO34" s="185"/>
      <c r="QHP34" s="185"/>
      <c r="QHQ34" s="185"/>
      <c r="QHR34" s="185"/>
      <c r="QHS34" s="185"/>
      <c r="QHT34" s="185"/>
      <c r="QHU34" s="185"/>
      <c r="QHV34" s="185"/>
      <c r="QHW34" s="185"/>
      <c r="QHX34" s="185"/>
      <c r="QHY34" s="185"/>
      <c r="QHZ34" s="185"/>
      <c r="QIA34" s="185"/>
      <c r="QIB34" s="185"/>
      <c r="QIC34" s="185"/>
      <c r="QID34" s="185"/>
      <c r="QIE34" s="185"/>
      <c r="QIF34" s="185"/>
      <c r="QIG34" s="185"/>
      <c r="QIH34" s="185"/>
      <c r="QII34" s="185"/>
      <c r="QIJ34" s="185"/>
      <c r="QIK34" s="185"/>
      <c r="QIL34" s="185"/>
      <c r="QIM34" s="185"/>
      <c r="QIN34" s="185"/>
      <c r="QIO34" s="185"/>
      <c r="QIP34" s="185"/>
      <c r="QIQ34" s="185"/>
      <c r="QIR34" s="185"/>
      <c r="QIS34" s="185"/>
      <c r="QIT34" s="185"/>
      <c r="QIU34" s="185"/>
      <c r="QIV34" s="185"/>
      <c r="QIW34" s="185"/>
      <c r="QIX34" s="185"/>
      <c r="QIY34" s="185"/>
      <c r="QIZ34" s="185"/>
      <c r="QJA34" s="185"/>
      <c r="QJB34" s="185"/>
      <c r="QJC34" s="185"/>
      <c r="QJD34" s="185"/>
      <c r="QJE34" s="185"/>
      <c r="QJF34" s="185"/>
      <c r="QJG34" s="185"/>
      <c r="QJH34" s="185"/>
      <c r="QJI34" s="185"/>
      <c r="QJJ34" s="185"/>
      <c r="QJK34" s="185"/>
      <c r="QJL34" s="185"/>
      <c r="QJM34" s="185"/>
      <c r="QJN34" s="185"/>
      <c r="QJO34" s="185"/>
      <c r="QJP34" s="185"/>
      <c r="QJQ34" s="185"/>
      <c r="QJR34" s="185"/>
      <c r="QJS34" s="185"/>
      <c r="QJT34" s="185"/>
      <c r="QJU34" s="185"/>
      <c r="QJV34" s="185"/>
      <c r="QJW34" s="185"/>
      <c r="QJX34" s="185"/>
      <c r="QJY34" s="185"/>
      <c r="QJZ34" s="185"/>
      <c r="QKA34" s="185"/>
      <c r="QKB34" s="185"/>
      <c r="QKC34" s="185"/>
      <c r="QKD34" s="185"/>
      <c r="QKE34" s="185"/>
      <c r="QKF34" s="185"/>
      <c r="QKG34" s="185"/>
      <c r="QKH34" s="185"/>
      <c r="QKI34" s="185"/>
      <c r="QKJ34" s="185"/>
      <c r="QKK34" s="185"/>
      <c r="QKL34" s="185"/>
      <c r="QKM34" s="185"/>
      <c r="QKN34" s="185"/>
      <c r="QKO34" s="185"/>
      <c r="QKP34" s="185"/>
      <c r="QKQ34" s="185"/>
      <c r="QKR34" s="185"/>
      <c r="QKS34" s="185"/>
      <c r="QKT34" s="185"/>
      <c r="QKU34" s="185"/>
      <c r="QKV34" s="185"/>
      <c r="QKW34" s="185"/>
      <c r="QKX34" s="185"/>
      <c r="QKY34" s="185"/>
      <c r="QKZ34" s="185"/>
      <c r="QLA34" s="185"/>
      <c r="QLB34" s="185"/>
      <c r="QLC34" s="185"/>
      <c r="QLD34" s="185"/>
      <c r="QLE34" s="185"/>
      <c r="QLF34" s="185"/>
      <c r="QLG34" s="185"/>
      <c r="QLH34" s="185"/>
      <c r="QLI34" s="185"/>
      <c r="QLJ34" s="185"/>
      <c r="QLK34" s="185"/>
      <c r="QLL34" s="185"/>
      <c r="QLM34" s="185"/>
      <c r="QLN34" s="185"/>
      <c r="QLO34" s="185"/>
      <c r="QLP34" s="185"/>
      <c r="QLQ34" s="185"/>
      <c r="QLR34" s="185"/>
      <c r="QLS34" s="185"/>
      <c r="QLT34" s="185"/>
      <c r="QLU34" s="185"/>
      <c r="QLV34" s="185"/>
      <c r="QLW34" s="185"/>
      <c r="QLX34" s="185"/>
      <c r="QLY34" s="185"/>
      <c r="QLZ34" s="185"/>
      <c r="QMA34" s="185"/>
      <c r="QMB34" s="185"/>
      <c r="QMC34" s="185"/>
      <c r="QMD34" s="185"/>
      <c r="QME34" s="185"/>
      <c r="QMF34" s="185"/>
      <c r="QMG34" s="185"/>
      <c r="QMH34" s="185"/>
      <c r="QMI34" s="185"/>
      <c r="QMJ34" s="185"/>
      <c r="QMK34" s="185"/>
      <c r="QML34" s="185"/>
      <c r="QMM34" s="185"/>
      <c r="QMN34" s="185"/>
      <c r="QMO34" s="185"/>
      <c r="QMP34" s="185"/>
      <c r="QMQ34" s="185"/>
      <c r="QMR34" s="185"/>
      <c r="QMS34" s="185"/>
      <c r="QMT34" s="185"/>
      <c r="QMU34" s="185"/>
      <c r="QMV34" s="185"/>
      <c r="QMW34" s="185"/>
      <c r="QMX34" s="185"/>
      <c r="QMY34" s="185"/>
      <c r="QMZ34" s="185"/>
      <c r="QNA34" s="185"/>
      <c r="QNB34" s="185"/>
      <c r="QNC34" s="185"/>
      <c r="QND34" s="185"/>
      <c r="QNE34" s="185"/>
      <c r="QNF34" s="185"/>
      <c r="QNG34" s="185"/>
      <c r="QNH34" s="185"/>
      <c r="QNI34" s="185"/>
      <c r="QNJ34" s="185"/>
      <c r="QNK34" s="185"/>
      <c r="QNL34" s="185"/>
      <c r="QNM34" s="185"/>
      <c r="QNN34" s="185"/>
      <c r="QNO34" s="185"/>
      <c r="QNP34" s="185"/>
      <c r="QNQ34" s="185"/>
      <c r="QNR34" s="185"/>
      <c r="QNS34" s="185"/>
      <c r="QNT34" s="185"/>
      <c r="QNU34" s="185"/>
      <c r="QNV34" s="185"/>
      <c r="QNW34" s="185"/>
      <c r="QNX34" s="185"/>
      <c r="QNY34" s="185"/>
      <c r="QNZ34" s="185"/>
      <c r="QOA34" s="185"/>
      <c r="QOB34" s="185"/>
      <c r="QOC34" s="185"/>
      <c r="QOD34" s="185"/>
      <c r="QOE34" s="185"/>
      <c r="QOF34" s="185"/>
      <c r="QOG34" s="185"/>
      <c r="QOH34" s="185"/>
      <c r="QOI34" s="185"/>
      <c r="QOJ34" s="185"/>
      <c r="QOK34" s="185"/>
      <c r="QOL34" s="185"/>
      <c r="QOM34" s="185"/>
      <c r="QON34" s="185"/>
      <c r="QOO34" s="185"/>
      <c r="QOP34" s="185"/>
      <c r="QOQ34" s="185"/>
      <c r="QOR34" s="185"/>
      <c r="QOS34" s="185"/>
      <c r="QOT34" s="185"/>
      <c r="QOU34" s="185"/>
      <c r="QOV34" s="185"/>
      <c r="QOW34" s="185"/>
      <c r="QOX34" s="185"/>
      <c r="QOY34" s="185"/>
      <c r="QOZ34" s="185"/>
      <c r="QPA34" s="185"/>
      <c r="QPB34" s="185"/>
      <c r="QPC34" s="185"/>
      <c r="QPD34" s="185"/>
      <c r="QPE34" s="185"/>
      <c r="QPF34" s="185"/>
      <c r="QPG34" s="185"/>
      <c r="QPH34" s="185"/>
      <c r="QPI34" s="185"/>
      <c r="QPJ34" s="185"/>
      <c r="QPK34" s="185"/>
      <c r="QPL34" s="185"/>
      <c r="QPM34" s="185"/>
      <c r="QPN34" s="185"/>
      <c r="QPO34" s="185"/>
      <c r="QPP34" s="185"/>
      <c r="QPQ34" s="185"/>
      <c r="QPR34" s="185"/>
      <c r="QPS34" s="185"/>
      <c r="QPT34" s="185"/>
      <c r="QPU34" s="185"/>
      <c r="QPV34" s="185"/>
      <c r="QPW34" s="185"/>
      <c r="QPX34" s="185"/>
      <c r="QPY34" s="185"/>
      <c r="QPZ34" s="185"/>
      <c r="QQA34" s="185"/>
      <c r="QQB34" s="185"/>
      <c r="QQC34" s="185"/>
      <c r="QQD34" s="185"/>
      <c r="QQE34" s="185"/>
      <c r="QQF34" s="185"/>
      <c r="QQG34" s="185"/>
      <c r="QQH34" s="185"/>
      <c r="QQI34" s="185"/>
      <c r="QQJ34" s="185"/>
      <c r="QQK34" s="185"/>
      <c r="QQL34" s="185"/>
      <c r="QQM34" s="185"/>
      <c r="QQN34" s="185"/>
      <c r="QQO34" s="185"/>
      <c r="QQP34" s="185"/>
      <c r="QQQ34" s="185"/>
      <c r="QQR34" s="185"/>
      <c r="QQS34" s="185"/>
      <c r="QQT34" s="185"/>
      <c r="QQU34" s="185"/>
      <c r="QQV34" s="185"/>
      <c r="QQW34" s="185"/>
      <c r="QQX34" s="185"/>
      <c r="QQY34" s="185"/>
      <c r="QQZ34" s="185"/>
      <c r="QRA34" s="185"/>
      <c r="QRB34" s="185"/>
      <c r="QRC34" s="185"/>
      <c r="QRD34" s="185"/>
      <c r="QRE34" s="185"/>
      <c r="QRF34" s="185"/>
      <c r="QRG34" s="185"/>
      <c r="QRH34" s="185"/>
      <c r="QRI34" s="185"/>
      <c r="QRJ34" s="185"/>
      <c r="QRK34" s="185"/>
      <c r="QRL34" s="185"/>
      <c r="QRM34" s="185"/>
      <c r="QRN34" s="185"/>
      <c r="QRO34" s="185"/>
      <c r="QRP34" s="185"/>
      <c r="QRQ34" s="185"/>
      <c r="QRR34" s="185"/>
      <c r="QRS34" s="185"/>
      <c r="QRT34" s="185"/>
      <c r="QRU34" s="185"/>
      <c r="QRV34" s="185"/>
      <c r="QRW34" s="185"/>
      <c r="QRX34" s="185"/>
      <c r="QRY34" s="185"/>
      <c r="QRZ34" s="185"/>
      <c r="QSA34" s="185"/>
      <c r="QSB34" s="185"/>
      <c r="QSC34" s="185"/>
      <c r="QSD34" s="185"/>
      <c r="QSE34" s="185"/>
      <c r="QSF34" s="185"/>
      <c r="QSG34" s="185"/>
      <c r="QSH34" s="185"/>
      <c r="QSI34" s="185"/>
      <c r="QSJ34" s="185"/>
      <c r="QSK34" s="185"/>
      <c r="QSL34" s="185"/>
      <c r="QSM34" s="185"/>
      <c r="QSN34" s="185"/>
      <c r="QSO34" s="185"/>
      <c r="QSP34" s="185"/>
      <c r="QSQ34" s="185"/>
      <c r="QSR34" s="185"/>
      <c r="QSS34" s="185"/>
      <c r="QST34" s="185"/>
      <c r="QSU34" s="185"/>
      <c r="QSV34" s="185"/>
      <c r="QSW34" s="185"/>
      <c r="QSX34" s="185"/>
      <c r="QSY34" s="185"/>
      <c r="QSZ34" s="185"/>
      <c r="QTA34" s="185"/>
      <c r="QTB34" s="185"/>
      <c r="QTC34" s="185"/>
      <c r="QTD34" s="185"/>
      <c r="QTE34" s="185"/>
      <c r="QTF34" s="185"/>
      <c r="QTG34" s="185"/>
      <c r="QTH34" s="185"/>
      <c r="QTI34" s="185"/>
      <c r="QTJ34" s="185"/>
      <c r="QTK34" s="185"/>
      <c r="QTL34" s="185"/>
      <c r="QTM34" s="185"/>
      <c r="QTN34" s="185"/>
      <c r="QTO34" s="185"/>
      <c r="QTP34" s="185"/>
      <c r="QTQ34" s="185"/>
      <c r="QTR34" s="185"/>
      <c r="QTS34" s="185"/>
      <c r="QTT34" s="185"/>
      <c r="QTU34" s="185"/>
      <c r="QTV34" s="185"/>
      <c r="QTW34" s="185"/>
      <c r="QTX34" s="185"/>
      <c r="QTY34" s="185"/>
      <c r="QTZ34" s="185"/>
      <c r="QUA34" s="185"/>
      <c r="QUB34" s="185"/>
      <c r="QUC34" s="185"/>
      <c r="QUD34" s="185"/>
      <c r="QUE34" s="185"/>
      <c r="QUF34" s="185"/>
      <c r="QUG34" s="185"/>
      <c r="QUH34" s="185"/>
      <c r="QUI34" s="185"/>
      <c r="QUJ34" s="185"/>
      <c r="QUK34" s="185"/>
      <c r="QUL34" s="185"/>
      <c r="QUM34" s="185"/>
      <c r="QUN34" s="185"/>
      <c r="QUO34" s="185"/>
      <c r="QUP34" s="185"/>
      <c r="QUQ34" s="185"/>
      <c r="QUR34" s="185"/>
      <c r="QUS34" s="185"/>
      <c r="QUT34" s="185"/>
      <c r="QUU34" s="185"/>
      <c r="QUV34" s="185"/>
      <c r="QUW34" s="185"/>
      <c r="QUX34" s="185"/>
      <c r="QUY34" s="185"/>
      <c r="QUZ34" s="185"/>
      <c r="QVA34" s="185"/>
      <c r="QVB34" s="185"/>
      <c r="QVC34" s="185"/>
      <c r="QVD34" s="185"/>
      <c r="QVE34" s="185"/>
      <c r="QVF34" s="185"/>
      <c r="QVG34" s="185"/>
      <c r="QVH34" s="185"/>
      <c r="QVI34" s="185"/>
      <c r="QVJ34" s="185"/>
      <c r="QVK34" s="185"/>
      <c r="QVL34" s="185"/>
      <c r="QVM34" s="185"/>
      <c r="QVN34" s="185"/>
      <c r="QVO34" s="185"/>
      <c r="QVP34" s="185"/>
      <c r="QVQ34" s="185"/>
      <c r="QVR34" s="185"/>
      <c r="QVS34" s="185"/>
      <c r="QVT34" s="185"/>
      <c r="QVU34" s="185"/>
      <c r="QVV34" s="185"/>
      <c r="QVW34" s="185"/>
      <c r="QVX34" s="185"/>
      <c r="QVY34" s="185"/>
      <c r="QVZ34" s="185"/>
      <c r="QWA34" s="185"/>
      <c r="QWB34" s="185"/>
      <c r="QWC34" s="185"/>
      <c r="QWD34" s="185"/>
      <c r="QWE34" s="185"/>
      <c r="QWF34" s="185"/>
      <c r="QWG34" s="185"/>
      <c r="QWH34" s="185"/>
      <c r="QWI34" s="185"/>
      <c r="QWJ34" s="185"/>
      <c r="QWK34" s="185"/>
      <c r="QWL34" s="185"/>
      <c r="QWM34" s="185"/>
      <c r="QWN34" s="185"/>
      <c r="QWO34" s="185"/>
      <c r="QWP34" s="185"/>
      <c r="QWQ34" s="185"/>
      <c r="QWR34" s="185"/>
      <c r="QWS34" s="185"/>
      <c r="QWT34" s="185"/>
      <c r="QWU34" s="185"/>
      <c r="QWV34" s="185"/>
      <c r="QWW34" s="185"/>
      <c r="QWX34" s="185"/>
      <c r="QWY34" s="185"/>
      <c r="QWZ34" s="185"/>
      <c r="QXA34" s="185"/>
      <c r="QXB34" s="185"/>
      <c r="QXC34" s="185"/>
      <c r="QXD34" s="185"/>
      <c r="QXE34" s="185"/>
      <c r="QXF34" s="185"/>
      <c r="QXG34" s="185"/>
      <c r="QXH34" s="185"/>
      <c r="QXI34" s="185"/>
      <c r="QXJ34" s="185"/>
      <c r="QXK34" s="185"/>
      <c r="QXL34" s="185"/>
      <c r="QXM34" s="185"/>
      <c r="QXN34" s="185"/>
      <c r="QXO34" s="185"/>
      <c r="QXP34" s="185"/>
      <c r="QXQ34" s="185"/>
      <c r="QXR34" s="185"/>
      <c r="QXS34" s="185"/>
      <c r="QXT34" s="185"/>
      <c r="QXU34" s="185"/>
      <c r="QXV34" s="185"/>
      <c r="QXW34" s="185"/>
      <c r="QXX34" s="185"/>
      <c r="QXY34" s="185"/>
      <c r="QXZ34" s="185"/>
      <c r="QYA34" s="185"/>
      <c r="QYB34" s="185"/>
      <c r="QYC34" s="185"/>
      <c r="QYD34" s="185"/>
      <c r="QYE34" s="185"/>
      <c r="QYF34" s="185"/>
      <c r="QYG34" s="185"/>
      <c r="QYH34" s="185"/>
      <c r="QYI34" s="185"/>
      <c r="QYJ34" s="185"/>
      <c r="QYK34" s="185"/>
      <c r="QYL34" s="185"/>
      <c r="QYM34" s="185"/>
      <c r="QYN34" s="185"/>
      <c r="QYO34" s="185"/>
      <c r="QYP34" s="185"/>
      <c r="QYQ34" s="185"/>
      <c r="QYR34" s="185"/>
      <c r="QYS34" s="185"/>
      <c r="QYT34" s="185"/>
      <c r="QYU34" s="185"/>
      <c r="QYV34" s="185"/>
      <c r="QYW34" s="185"/>
      <c r="QYX34" s="185"/>
      <c r="QYY34" s="185"/>
      <c r="QYZ34" s="185"/>
      <c r="QZA34" s="185"/>
      <c r="QZB34" s="185"/>
      <c r="QZC34" s="185"/>
      <c r="QZD34" s="185"/>
      <c r="QZE34" s="185"/>
      <c r="QZF34" s="185"/>
      <c r="QZG34" s="185"/>
      <c r="QZH34" s="185"/>
      <c r="QZI34" s="185"/>
      <c r="QZJ34" s="185"/>
      <c r="QZK34" s="185"/>
      <c r="QZL34" s="185"/>
      <c r="QZM34" s="185"/>
      <c r="QZN34" s="185"/>
      <c r="QZO34" s="185"/>
      <c r="QZP34" s="185"/>
      <c r="QZQ34" s="185"/>
      <c r="QZR34" s="185"/>
      <c r="QZS34" s="185"/>
      <c r="QZT34" s="185"/>
      <c r="QZU34" s="185"/>
      <c r="QZV34" s="185"/>
      <c r="QZW34" s="185"/>
      <c r="QZX34" s="185"/>
      <c r="QZY34" s="185"/>
      <c r="QZZ34" s="185"/>
      <c r="RAA34" s="185"/>
      <c r="RAB34" s="185"/>
      <c r="RAC34" s="185"/>
      <c r="RAD34" s="185"/>
      <c r="RAE34" s="185"/>
      <c r="RAF34" s="185"/>
      <c r="RAG34" s="185"/>
      <c r="RAH34" s="185"/>
      <c r="RAI34" s="185"/>
      <c r="RAJ34" s="185"/>
      <c r="RAK34" s="185"/>
      <c r="RAL34" s="185"/>
      <c r="RAM34" s="185"/>
      <c r="RAN34" s="185"/>
      <c r="RAO34" s="185"/>
      <c r="RAP34" s="185"/>
      <c r="RAQ34" s="185"/>
      <c r="RAR34" s="185"/>
      <c r="RAS34" s="185"/>
      <c r="RAT34" s="185"/>
      <c r="RAU34" s="185"/>
      <c r="RAV34" s="185"/>
      <c r="RAW34" s="185"/>
      <c r="RAX34" s="185"/>
      <c r="RAY34" s="185"/>
      <c r="RAZ34" s="185"/>
      <c r="RBA34" s="185"/>
      <c r="RBB34" s="185"/>
      <c r="RBC34" s="185"/>
      <c r="RBD34" s="185"/>
      <c r="RBE34" s="185"/>
      <c r="RBF34" s="185"/>
      <c r="RBG34" s="185"/>
      <c r="RBH34" s="185"/>
      <c r="RBI34" s="185"/>
      <c r="RBJ34" s="185"/>
      <c r="RBK34" s="185"/>
      <c r="RBL34" s="185"/>
      <c r="RBM34" s="185"/>
      <c r="RBN34" s="185"/>
      <c r="RBO34" s="185"/>
      <c r="RBP34" s="185"/>
      <c r="RBQ34" s="185"/>
      <c r="RBR34" s="185"/>
      <c r="RBS34" s="185"/>
      <c r="RBT34" s="185"/>
      <c r="RBU34" s="185"/>
      <c r="RBV34" s="185"/>
      <c r="RBW34" s="185"/>
      <c r="RBX34" s="185"/>
      <c r="RBY34" s="185"/>
      <c r="RBZ34" s="185"/>
      <c r="RCA34" s="185"/>
      <c r="RCB34" s="185"/>
      <c r="RCC34" s="185"/>
      <c r="RCD34" s="185"/>
      <c r="RCE34" s="185"/>
      <c r="RCF34" s="185"/>
      <c r="RCG34" s="185"/>
      <c r="RCH34" s="185"/>
      <c r="RCI34" s="185"/>
      <c r="RCJ34" s="185"/>
      <c r="RCK34" s="185"/>
      <c r="RCL34" s="185"/>
      <c r="RCM34" s="185"/>
      <c r="RCN34" s="185"/>
      <c r="RCO34" s="185"/>
      <c r="RCP34" s="185"/>
      <c r="RCQ34" s="185"/>
      <c r="RCR34" s="185"/>
      <c r="RCS34" s="185"/>
      <c r="RCT34" s="185"/>
      <c r="RCU34" s="185"/>
      <c r="RCV34" s="185"/>
      <c r="RCW34" s="185"/>
      <c r="RCX34" s="185"/>
      <c r="RCY34" s="185"/>
      <c r="RCZ34" s="185"/>
      <c r="RDA34" s="185"/>
      <c r="RDB34" s="185"/>
      <c r="RDC34" s="185"/>
      <c r="RDD34" s="185"/>
      <c r="RDE34" s="185"/>
      <c r="RDF34" s="185"/>
      <c r="RDG34" s="185"/>
      <c r="RDH34" s="185"/>
      <c r="RDI34" s="185"/>
      <c r="RDJ34" s="185"/>
      <c r="RDK34" s="185"/>
      <c r="RDL34" s="185"/>
      <c r="RDM34" s="185"/>
      <c r="RDN34" s="185"/>
      <c r="RDO34" s="185"/>
      <c r="RDP34" s="185"/>
      <c r="RDQ34" s="185"/>
      <c r="RDR34" s="185"/>
      <c r="RDS34" s="185"/>
      <c r="RDT34" s="185"/>
      <c r="RDU34" s="185"/>
      <c r="RDV34" s="185"/>
      <c r="RDW34" s="185"/>
      <c r="RDX34" s="185"/>
      <c r="RDY34" s="185"/>
      <c r="RDZ34" s="185"/>
      <c r="REA34" s="185"/>
      <c r="REB34" s="185"/>
      <c r="REC34" s="185"/>
      <c r="RED34" s="185"/>
      <c r="REE34" s="185"/>
      <c r="REF34" s="185"/>
      <c r="REG34" s="185"/>
      <c r="REH34" s="185"/>
      <c r="REI34" s="185"/>
      <c r="REJ34" s="185"/>
      <c r="REK34" s="185"/>
      <c r="REL34" s="185"/>
      <c r="REM34" s="185"/>
      <c r="REN34" s="185"/>
      <c r="REO34" s="185"/>
      <c r="REP34" s="185"/>
      <c r="REQ34" s="185"/>
      <c r="RER34" s="185"/>
      <c r="RES34" s="185"/>
      <c r="RET34" s="185"/>
      <c r="REU34" s="185"/>
      <c r="REV34" s="185"/>
      <c r="REW34" s="185"/>
      <c r="REX34" s="185"/>
      <c r="REY34" s="185"/>
      <c r="REZ34" s="185"/>
      <c r="RFA34" s="185"/>
      <c r="RFB34" s="185"/>
      <c r="RFC34" s="185"/>
      <c r="RFD34" s="185"/>
      <c r="RFE34" s="185"/>
      <c r="RFF34" s="185"/>
      <c r="RFG34" s="185"/>
      <c r="RFH34" s="185"/>
      <c r="RFI34" s="185"/>
      <c r="RFJ34" s="185"/>
      <c r="RFK34" s="185"/>
      <c r="RFL34" s="185"/>
      <c r="RFM34" s="185"/>
      <c r="RFN34" s="185"/>
      <c r="RFO34" s="185"/>
      <c r="RFP34" s="185"/>
      <c r="RFQ34" s="185"/>
      <c r="RFR34" s="185"/>
      <c r="RFS34" s="185"/>
      <c r="RFT34" s="185"/>
      <c r="RFU34" s="185"/>
      <c r="RFV34" s="185"/>
      <c r="RFW34" s="185"/>
      <c r="RFX34" s="185"/>
      <c r="RFY34" s="185"/>
      <c r="RFZ34" s="185"/>
      <c r="RGA34" s="185"/>
      <c r="RGB34" s="185"/>
      <c r="RGC34" s="185"/>
      <c r="RGD34" s="185"/>
      <c r="RGE34" s="185"/>
      <c r="RGF34" s="185"/>
      <c r="RGG34" s="185"/>
      <c r="RGH34" s="185"/>
      <c r="RGI34" s="185"/>
      <c r="RGJ34" s="185"/>
      <c r="RGK34" s="185"/>
      <c r="RGL34" s="185"/>
      <c r="RGM34" s="185"/>
      <c r="RGN34" s="185"/>
      <c r="RGO34" s="185"/>
      <c r="RGP34" s="185"/>
      <c r="RGQ34" s="185"/>
      <c r="RGR34" s="185"/>
      <c r="RGS34" s="185"/>
      <c r="RGT34" s="185"/>
      <c r="RGU34" s="185"/>
      <c r="RGV34" s="185"/>
      <c r="RGW34" s="185"/>
      <c r="RGX34" s="185"/>
      <c r="RGY34" s="185"/>
      <c r="RGZ34" s="185"/>
      <c r="RHA34" s="185"/>
      <c r="RHB34" s="185"/>
      <c r="RHC34" s="185"/>
      <c r="RHD34" s="185"/>
      <c r="RHE34" s="185"/>
      <c r="RHF34" s="185"/>
      <c r="RHG34" s="185"/>
      <c r="RHH34" s="185"/>
      <c r="RHI34" s="185"/>
      <c r="RHJ34" s="185"/>
      <c r="RHK34" s="185"/>
      <c r="RHL34" s="185"/>
      <c r="RHM34" s="185"/>
      <c r="RHN34" s="185"/>
      <c r="RHO34" s="185"/>
      <c r="RHP34" s="185"/>
      <c r="RHQ34" s="185"/>
      <c r="RHR34" s="185"/>
      <c r="RHS34" s="185"/>
      <c r="RHT34" s="185"/>
      <c r="RHU34" s="185"/>
      <c r="RHV34" s="185"/>
      <c r="RHW34" s="185"/>
      <c r="RHX34" s="185"/>
      <c r="RHY34" s="185"/>
      <c r="RHZ34" s="185"/>
      <c r="RIA34" s="185"/>
      <c r="RIB34" s="185"/>
      <c r="RIC34" s="185"/>
      <c r="RID34" s="185"/>
      <c r="RIE34" s="185"/>
      <c r="RIF34" s="185"/>
      <c r="RIG34" s="185"/>
      <c r="RIH34" s="185"/>
      <c r="RII34" s="185"/>
      <c r="RIJ34" s="185"/>
      <c r="RIK34" s="185"/>
      <c r="RIL34" s="185"/>
      <c r="RIM34" s="185"/>
      <c r="RIN34" s="185"/>
      <c r="RIO34" s="185"/>
      <c r="RIP34" s="185"/>
      <c r="RIQ34" s="185"/>
      <c r="RIR34" s="185"/>
      <c r="RIS34" s="185"/>
      <c r="RIT34" s="185"/>
      <c r="RIU34" s="185"/>
      <c r="RIV34" s="185"/>
      <c r="RIW34" s="185"/>
      <c r="RIX34" s="185"/>
      <c r="RIY34" s="185"/>
      <c r="RIZ34" s="185"/>
      <c r="RJA34" s="185"/>
      <c r="RJB34" s="185"/>
      <c r="RJC34" s="185"/>
      <c r="RJD34" s="185"/>
      <c r="RJE34" s="185"/>
      <c r="RJF34" s="185"/>
      <c r="RJG34" s="185"/>
      <c r="RJH34" s="185"/>
      <c r="RJI34" s="185"/>
      <c r="RJJ34" s="185"/>
      <c r="RJK34" s="185"/>
      <c r="RJL34" s="185"/>
      <c r="RJM34" s="185"/>
      <c r="RJN34" s="185"/>
      <c r="RJO34" s="185"/>
      <c r="RJP34" s="185"/>
      <c r="RJQ34" s="185"/>
      <c r="RJR34" s="185"/>
      <c r="RJS34" s="185"/>
      <c r="RJT34" s="185"/>
      <c r="RJU34" s="185"/>
      <c r="RJV34" s="185"/>
      <c r="RJW34" s="185"/>
      <c r="RJX34" s="185"/>
      <c r="RJY34" s="185"/>
      <c r="RJZ34" s="185"/>
      <c r="RKA34" s="185"/>
      <c r="RKB34" s="185"/>
      <c r="RKC34" s="185"/>
      <c r="RKD34" s="185"/>
      <c r="RKE34" s="185"/>
      <c r="RKF34" s="185"/>
      <c r="RKG34" s="185"/>
      <c r="RKH34" s="185"/>
      <c r="RKI34" s="185"/>
      <c r="RKJ34" s="185"/>
      <c r="RKK34" s="185"/>
      <c r="RKL34" s="185"/>
      <c r="RKM34" s="185"/>
      <c r="RKN34" s="185"/>
      <c r="RKO34" s="185"/>
      <c r="RKP34" s="185"/>
      <c r="RKQ34" s="185"/>
      <c r="RKR34" s="185"/>
      <c r="RKS34" s="185"/>
      <c r="RKT34" s="185"/>
      <c r="RKU34" s="185"/>
      <c r="RKV34" s="185"/>
      <c r="RKW34" s="185"/>
      <c r="RKX34" s="185"/>
      <c r="RKY34" s="185"/>
      <c r="RKZ34" s="185"/>
      <c r="RLA34" s="185"/>
      <c r="RLB34" s="185"/>
      <c r="RLC34" s="185"/>
      <c r="RLD34" s="185"/>
      <c r="RLE34" s="185"/>
      <c r="RLF34" s="185"/>
      <c r="RLG34" s="185"/>
      <c r="RLH34" s="185"/>
      <c r="RLI34" s="185"/>
      <c r="RLJ34" s="185"/>
      <c r="RLK34" s="185"/>
      <c r="RLL34" s="185"/>
      <c r="RLM34" s="185"/>
      <c r="RLN34" s="185"/>
      <c r="RLO34" s="185"/>
      <c r="RLP34" s="185"/>
      <c r="RLQ34" s="185"/>
      <c r="RLR34" s="185"/>
      <c r="RLS34" s="185"/>
      <c r="RLT34" s="185"/>
      <c r="RLU34" s="185"/>
      <c r="RLV34" s="185"/>
      <c r="RLW34" s="185"/>
      <c r="RLX34" s="185"/>
      <c r="RLY34" s="185"/>
      <c r="RLZ34" s="185"/>
      <c r="RMA34" s="185"/>
      <c r="RMB34" s="185"/>
      <c r="RMC34" s="185"/>
      <c r="RMD34" s="185"/>
      <c r="RME34" s="185"/>
      <c r="RMF34" s="185"/>
      <c r="RMG34" s="185"/>
      <c r="RMH34" s="185"/>
      <c r="RMI34" s="185"/>
      <c r="RMJ34" s="185"/>
      <c r="RMK34" s="185"/>
      <c r="RML34" s="185"/>
      <c r="RMM34" s="185"/>
      <c r="RMN34" s="185"/>
      <c r="RMO34" s="185"/>
      <c r="RMP34" s="185"/>
      <c r="RMQ34" s="185"/>
      <c r="RMR34" s="185"/>
      <c r="RMS34" s="185"/>
      <c r="RMT34" s="185"/>
      <c r="RMU34" s="185"/>
      <c r="RMV34" s="185"/>
      <c r="RMW34" s="185"/>
      <c r="RMX34" s="185"/>
      <c r="RMY34" s="185"/>
      <c r="RMZ34" s="185"/>
      <c r="RNA34" s="185"/>
      <c r="RNB34" s="185"/>
      <c r="RNC34" s="185"/>
      <c r="RND34" s="185"/>
      <c r="RNE34" s="185"/>
      <c r="RNF34" s="185"/>
      <c r="RNG34" s="185"/>
      <c r="RNH34" s="185"/>
      <c r="RNI34" s="185"/>
      <c r="RNJ34" s="185"/>
      <c r="RNK34" s="185"/>
      <c r="RNL34" s="185"/>
      <c r="RNM34" s="185"/>
      <c r="RNN34" s="185"/>
      <c r="RNO34" s="185"/>
      <c r="RNP34" s="185"/>
      <c r="RNQ34" s="185"/>
      <c r="RNR34" s="185"/>
      <c r="RNS34" s="185"/>
      <c r="RNT34" s="185"/>
      <c r="RNU34" s="185"/>
      <c r="RNV34" s="185"/>
      <c r="RNW34" s="185"/>
      <c r="RNX34" s="185"/>
      <c r="RNY34" s="185"/>
      <c r="RNZ34" s="185"/>
      <c r="ROA34" s="185"/>
      <c r="ROB34" s="185"/>
      <c r="ROC34" s="185"/>
      <c r="ROD34" s="185"/>
      <c r="ROE34" s="185"/>
      <c r="ROF34" s="185"/>
      <c r="ROG34" s="185"/>
      <c r="ROH34" s="185"/>
      <c r="ROI34" s="185"/>
      <c r="ROJ34" s="185"/>
      <c r="ROK34" s="185"/>
      <c r="ROL34" s="185"/>
      <c r="ROM34" s="185"/>
      <c r="RON34" s="185"/>
      <c r="ROO34" s="185"/>
      <c r="ROP34" s="185"/>
      <c r="ROQ34" s="185"/>
      <c r="ROR34" s="185"/>
      <c r="ROS34" s="185"/>
      <c r="ROT34" s="185"/>
      <c r="ROU34" s="185"/>
      <c r="ROV34" s="185"/>
      <c r="ROW34" s="185"/>
      <c r="ROX34" s="185"/>
      <c r="ROY34" s="185"/>
      <c r="ROZ34" s="185"/>
      <c r="RPA34" s="185"/>
      <c r="RPB34" s="185"/>
      <c r="RPC34" s="185"/>
      <c r="RPD34" s="185"/>
      <c r="RPE34" s="185"/>
      <c r="RPF34" s="185"/>
      <c r="RPG34" s="185"/>
      <c r="RPH34" s="185"/>
      <c r="RPI34" s="185"/>
      <c r="RPJ34" s="185"/>
      <c r="RPK34" s="185"/>
      <c r="RPL34" s="185"/>
      <c r="RPM34" s="185"/>
      <c r="RPN34" s="185"/>
      <c r="RPO34" s="185"/>
      <c r="RPP34" s="185"/>
      <c r="RPQ34" s="185"/>
      <c r="RPR34" s="185"/>
      <c r="RPS34" s="185"/>
      <c r="RPT34" s="185"/>
      <c r="RPU34" s="185"/>
      <c r="RPV34" s="185"/>
      <c r="RPW34" s="185"/>
      <c r="RPX34" s="185"/>
      <c r="RPY34" s="185"/>
      <c r="RPZ34" s="185"/>
      <c r="RQA34" s="185"/>
      <c r="RQB34" s="185"/>
      <c r="RQC34" s="185"/>
      <c r="RQD34" s="185"/>
      <c r="RQE34" s="185"/>
      <c r="RQF34" s="185"/>
      <c r="RQG34" s="185"/>
      <c r="RQH34" s="185"/>
      <c r="RQI34" s="185"/>
      <c r="RQJ34" s="185"/>
      <c r="RQK34" s="185"/>
      <c r="RQL34" s="185"/>
      <c r="RQM34" s="185"/>
      <c r="RQN34" s="185"/>
      <c r="RQO34" s="185"/>
      <c r="RQP34" s="185"/>
      <c r="RQQ34" s="185"/>
      <c r="RQR34" s="185"/>
      <c r="RQS34" s="185"/>
      <c r="RQT34" s="185"/>
      <c r="RQU34" s="185"/>
      <c r="RQV34" s="185"/>
      <c r="RQW34" s="185"/>
      <c r="RQX34" s="185"/>
      <c r="RQY34" s="185"/>
      <c r="RQZ34" s="185"/>
      <c r="RRA34" s="185"/>
      <c r="RRB34" s="185"/>
      <c r="RRC34" s="185"/>
      <c r="RRD34" s="185"/>
      <c r="RRE34" s="185"/>
      <c r="RRF34" s="185"/>
      <c r="RRG34" s="185"/>
      <c r="RRH34" s="185"/>
      <c r="RRI34" s="185"/>
      <c r="RRJ34" s="185"/>
      <c r="RRK34" s="185"/>
      <c r="RRL34" s="185"/>
      <c r="RRM34" s="185"/>
      <c r="RRN34" s="185"/>
      <c r="RRO34" s="185"/>
      <c r="RRP34" s="185"/>
      <c r="RRQ34" s="185"/>
      <c r="RRR34" s="185"/>
      <c r="RRS34" s="185"/>
      <c r="RRT34" s="185"/>
      <c r="RRU34" s="185"/>
      <c r="RRV34" s="185"/>
      <c r="RRW34" s="185"/>
      <c r="RRX34" s="185"/>
      <c r="RRY34" s="185"/>
      <c r="RRZ34" s="185"/>
      <c r="RSA34" s="185"/>
      <c r="RSB34" s="185"/>
      <c r="RSC34" s="185"/>
      <c r="RSD34" s="185"/>
      <c r="RSE34" s="185"/>
      <c r="RSF34" s="185"/>
      <c r="RSG34" s="185"/>
      <c r="RSH34" s="185"/>
      <c r="RSI34" s="185"/>
      <c r="RSJ34" s="185"/>
      <c r="RSK34" s="185"/>
      <c r="RSL34" s="185"/>
      <c r="RSM34" s="185"/>
      <c r="RSN34" s="185"/>
      <c r="RSO34" s="185"/>
      <c r="RSP34" s="185"/>
      <c r="RSQ34" s="185"/>
      <c r="RSR34" s="185"/>
      <c r="RSS34" s="185"/>
      <c r="RST34" s="185"/>
      <c r="RSU34" s="185"/>
      <c r="RSV34" s="185"/>
      <c r="RSW34" s="185"/>
      <c r="RSX34" s="185"/>
      <c r="RSY34" s="185"/>
      <c r="RSZ34" s="185"/>
      <c r="RTA34" s="185"/>
      <c r="RTB34" s="185"/>
      <c r="RTC34" s="185"/>
      <c r="RTD34" s="185"/>
      <c r="RTE34" s="185"/>
      <c r="RTF34" s="185"/>
      <c r="RTG34" s="185"/>
      <c r="RTH34" s="185"/>
      <c r="RTI34" s="185"/>
      <c r="RTJ34" s="185"/>
      <c r="RTK34" s="185"/>
      <c r="RTL34" s="185"/>
      <c r="RTM34" s="185"/>
      <c r="RTN34" s="185"/>
      <c r="RTO34" s="185"/>
      <c r="RTP34" s="185"/>
      <c r="RTQ34" s="185"/>
      <c r="RTR34" s="185"/>
      <c r="RTS34" s="185"/>
      <c r="RTT34" s="185"/>
      <c r="RTU34" s="185"/>
      <c r="RTV34" s="185"/>
      <c r="RTW34" s="185"/>
      <c r="RTX34" s="185"/>
      <c r="RTY34" s="185"/>
      <c r="RTZ34" s="185"/>
      <c r="RUA34" s="185"/>
      <c r="RUB34" s="185"/>
      <c r="RUC34" s="185"/>
      <c r="RUD34" s="185"/>
      <c r="RUE34" s="185"/>
      <c r="RUF34" s="185"/>
      <c r="RUG34" s="185"/>
      <c r="RUH34" s="185"/>
      <c r="RUI34" s="185"/>
      <c r="RUJ34" s="185"/>
      <c r="RUK34" s="185"/>
      <c r="RUL34" s="185"/>
      <c r="RUM34" s="185"/>
      <c r="RUN34" s="185"/>
      <c r="RUO34" s="185"/>
      <c r="RUP34" s="185"/>
      <c r="RUQ34" s="185"/>
      <c r="RUR34" s="185"/>
      <c r="RUS34" s="185"/>
      <c r="RUT34" s="185"/>
      <c r="RUU34" s="185"/>
      <c r="RUV34" s="185"/>
      <c r="RUW34" s="185"/>
      <c r="RUX34" s="185"/>
      <c r="RUY34" s="185"/>
      <c r="RUZ34" s="185"/>
      <c r="RVA34" s="185"/>
      <c r="RVB34" s="185"/>
      <c r="RVC34" s="185"/>
      <c r="RVD34" s="185"/>
      <c r="RVE34" s="185"/>
      <c r="RVF34" s="185"/>
      <c r="RVG34" s="185"/>
      <c r="RVH34" s="185"/>
      <c r="RVI34" s="185"/>
      <c r="RVJ34" s="185"/>
      <c r="RVK34" s="185"/>
      <c r="RVL34" s="185"/>
      <c r="RVM34" s="185"/>
      <c r="RVN34" s="185"/>
      <c r="RVO34" s="185"/>
      <c r="RVP34" s="185"/>
      <c r="RVQ34" s="185"/>
      <c r="RVR34" s="185"/>
      <c r="RVS34" s="185"/>
      <c r="RVT34" s="185"/>
      <c r="RVU34" s="185"/>
      <c r="RVV34" s="185"/>
      <c r="RVW34" s="185"/>
      <c r="RVX34" s="185"/>
      <c r="RVY34" s="185"/>
      <c r="RVZ34" s="185"/>
      <c r="RWA34" s="185"/>
      <c r="RWB34" s="185"/>
      <c r="RWC34" s="185"/>
      <c r="RWD34" s="185"/>
      <c r="RWE34" s="185"/>
      <c r="RWF34" s="185"/>
      <c r="RWG34" s="185"/>
      <c r="RWH34" s="185"/>
      <c r="RWI34" s="185"/>
      <c r="RWJ34" s="185"/>
      <c r="RWK34" s="185"/>
      <c r="RWL34" s="185"/>
      <c r="RWM34" s="185"/>
      <c r="RWN34" s="185"/>
      <c r="RWO34" s="185"/>
      <c r="RWP34" s="185"/>
      <c r="RWQ34" s="185"/>
      <c r="RWR34" s="185"/>
      <c r="RWS34" s="185"/>
      <c r="RWT34" s="185"/>
      <c r="RWU34" s="185"/>
      <c r="RWV34" s="185"/>
      <c r="RWW34" s="185"/>
      <c r="RWX34" s="185"/>
      <c r="RWY34" s="185"/>
      <c r="RWZ34" s="185"/>
      <c r="RXA34" s="185"/>
      <c r="RXB34" s="185"/>
      <c r="RXC34" s="185"/>
      <c r="RXD34" s="185"/>
      <c r="RXE34" s="185"/>
      <c r="RXF34" s="185"/>
      <c r="RXG34" s="185"/>
      <c r="RXH34" s="185"/>
      <c r="RXI34" s="185"/>
      <c r="RXJ34" s="185"/>
      <c r="RXK34" s="185"/>
      <c r="RXL34" s="185"/>
      <c r="RXM34" s="185"/>
      <c r="RXN34" s="185"/>
      <c r="RXO34" s="185"/>
      <c r="RXP34" s="185"/>
      <c r="RXQ34" s="185"/>
      <c r="RXR34" s="185"/>
      <c r="RXS34" s="185"/>
      <c r="RXT34" s="185"/>
      <c r="RXU34" s="185"/>
      <c r="RXV34" s="185"/>
      <c r="RXW34" s="185"/>
      <c r="RXX34" s="185"/>
      <c r="RXY34" s="185"/>
      <c r="RXZ34" s="185"/>
      <c r="RYA34" s="185"/>
      <c r="RYB34" s="185"/>
      <c r="RYC34" s="185"/>
      <c r="RYD34" s="185"/>
      <c r="RYE34" s="185"/>
      <c r="RYF34" s="185"/>
      <c r="RYG34" s="185"/>
      <c r="RYH34" s="185"/>
      <c r="RYI34" s="185"/>
      <c r="RYJ34" s="185"/>
      <c r="RYK34" s="185"/>
      <c r="RYL34" s="185"/>
      <c r="RYM34" s="185"/>
      <c r="RYN34" s="185"/>
      <c r="RYO34" s="185"/>
      <c r="RYP34" s="185"/>
      <c r="RYQ34" s="185"/>
      <c r="RYR34" s="185"/>
      <c r="RYS34" s="185"/>
      <c r="RYT34" s="185"/>
      <c r="RYU34" s="185"/>
      <c r="RYV34" s="185"/>
      <c r="RYW34" s="185"/>
      <c r="RYX34" s="185"/>
      <c r="RYY34" s="185"/>
      <c r="RYZ34" s="185"/>
      <c r="RZA34" s="185"/>
      <c r="RZB34" s="185"/>
      <c r="RZC34" s="185"/>
      <c r="RZD34" s="185"/>
      <c r="RZE34" s="185"/>
      <c r="RZF34" s="185"/>
      <c r="RZG34" s="185"/>
      <c r="RZH34" s="185"/>
      <c r="RZI34" s="185"/>
      <c r="RZJ34" s="185"/>
      <c r="RZK34" s="185"/>
      <c r="RZL34" s="185"/>
      <c r="RZM34" s="185"/>
      <c r="RZN34" s="185"/>
      <c r="RZO34" s="185"/>
      <c r="RZP34" s="185"/>
      <c r="RZQ34" s="185"/>
      <c r="RZR34" s="185"/>
      <c r="RZS34" s="185"/>
      <c r="RZT34" s="185"/>
      <c r="RZU34" s="185"/>
      <c r="RZV34" s="185"/>
      <c r="RZW34" s="185"/>
      <c r="RZX34" s="185"/>
      <c r="RZY34" s="185"/>
      <c r="RZZ34" s="185"/>
      <c r="SAA34" s="185"/>
      <c r="SAB34" s="185"/>
      <c r="SAC34" s="185"/>
      <c r="SAD34" s="185"/>
      <c r="SAE34" s="185"/>
      <c r="SAF34" s="185"/>
      <c r="SAG34" s="185"/>
      <c r="SAH34" s="185"/>
      <c r="SAI34" s="185"/>
      <c r="SAJ34" s="185"/>
      <c r="SAK34" s="185"/>
      <c r="SAL34" s="185"/>
      <c r="SAM34" s="185"/>
      <c r="SAN34" s="185"/>
      <c r="SAO34" s="185"/>
      <c r="SAP34" s="185"/>
      <c r="SAQ34" s="185"/>
      <c r="SAR34" s="185"/>
      <c r="SAS34" s="185"/>
      <c r="SAT34" s="185"/>
      <c r="SAU34" s="185"/>
      <c r="SAV34" s="185"/>
      <c r="SAW34" s="185"/>
      <c r="SAX34" s="185"/>
      <c r="SAY34" s="185"/>
      <c r="SAZ34" s="185"/>
      <c r="SBA34" s="185"/>
      <c r="SBB34" s="185"/>
      <c r="SBC34" s="185"/>
      <c r="SBD34" s="185"/>
      <c r="SBE34" s="185"/>
      <c r="SBF34" s="185"/>
      <c r="SBG34" s="185"/>
      <c r="SBH34" s="185"/>
      <c r="SBI34" s="185"/>
      <c r="SBJ34" s="185"/>
      <c r="SBK34" s="185"/>
      <c r="SBL34" s="185"/>
      <c r="SBM34" s="185"/>
      <c r="SBN34" s="185"/>
      <c r="SBO34" s="185"/>
      <c r="SBP34" s="185"/>
      <c r="SBQ34" s="185"/>
      <c r="SBR34" s="185"/>
      <c r="SBS34" s="185"/>
      <c r="SBT34" s="185"/>
      <c r="SBU34" s="185"/>
      <c r="SBV34" s="185"/>
      <c r="SBW34" s="185"/>
      <c r="SBX34" s="185"/>
      <c r="SBY34" s="185"/>
      <c r="SBZ34" s="185"/>
      <c r="SCA34" s="185"/>
      <c r="SCB34" s="185"/>
      <c r="SCC34" s="185"/>
      <c r="SCD34" s="185"/>
      <c r="SCE34" s="185"/>
      <c r="SCF34" s="185"/>
      <c r="SCG34" s="185"/>
      <c r="SCH34" s="185"/>
      <c r="SCI34" s="185"/>
      <c r="SCJ34" s="185"/>
      <c r="SCK34" s="185"/>
      <c r="SCL34" s="185"/>
      <c r="SCM34" s="185"/>
      <c r="SCN34" s="185"/>
      <c r="SCO34" s="185"/>
      <c r="SCP34" s="185"/>
      <c r="SCQ34" s="185"/>
      <c r="SCR34" s="185"/>
      <c r="SCS34" s="185"/>
      <c r="SCT34" s="185"/>
      <c r="SCU34" s="185"/>
      <c r="SCV34" s="185"/>
      <c r="SCW34" s="185"/>
      <c r="SCX34" s="185"/>
      <c r="SCY34" s="185"/>
      <c r="SCZ34" s="185"/>
      <c r="SDA34" s="185"/>
      <c r="SDB34" s="185"/>
      <c r="SDC34" s="185"/>
      <c r="SDD34" s="185"/>
      <c r="SDE34" s="185"/>
      <c r="SDF34" s="185"/>
      <c r="SDG34" s="185"/>
      <c r="SDH34" s="185"/>
      <c r="SDI34" s="185"/>
      <c r="SDJ34" s="185"/>
      <c r="SDK34" s="185"/>
      <c r="SDL34" s="185"/>
      <c r="SDM34" s="185"/>
      <c r="SDN34" s="185"/>
      <c r="SDO34" s="185"/>
      <c r="SDP34" s="185"/>
      <c r="SDQ34" s="185"/>
      <c r="SDR34" s="185"/>
      <c r="SDS34" s="185"/>
      <c r="SDT34" s="185"/>
      <c r="SDU34" s="185"/>
      <c r="SDV34" s="185"/>
      <c r="SDW34" s="185"/>
      <c r="SDX34" s="185"/>
      <c r="SDY34" s="185"/>
      <c r="SDZ34" s="185"/>
      <c r="SEA34" s="185"/>
      <c r="SEB34" s="185"/>
      <c r="SEC34" s="185"/>
      <c r="SED34" s="185"/>
      <c r="SEE34" s="185"/>
      <c r="SEF34" s="185"/>
      <c r="SEG34" s="185"/>
      <c r="SEH34" s="185"/>
      <c r="SEI34" s="185"/>
      <c r="SEJ34" s="185"/>
      <c r="SEK34" s="185"/>
      <c r="SEL34" s="185"/>
      <c r="SEM34" s="185"/>
      <c r="SEN34" s="185"/>
      <c r="SEO34" s="185"/>
      <c r="SEP34" s="185"/>
      <c r="SEQ34" s="185"/>
      <c r="SER34" s="185"/>
      <c r="SES34" s="185"/>
      <c r="SET34" s="185"/>
      <c r="SEU34" s="185"/>
      <c r="SEV34" s="185"/>
      <c r="SEW34" s="185"/>
      <c r="SEX34" s="185"/>
      <c r="SEY34" s="185"/>
      <c r="SEZ34" s="185"/>
      <c r="SFA34" s="185"/>
      <c r="SFB34" s="185"/>
      <c r="SFC34" s="185"/>
      <c r="SFD34" s="185"/>
      <c r="SFE34" s="185"/>
      <c r="SFF34" s="185"/>
      <c r="SFG34" s="185"/>
      <c r="SFH34" s="185"/>
      <c r="SFI34" s="185"/>
      <c r="SFJ34" s="185"/>
      <c r="SFK34" s="185"/>
      <c r="SFL34" s="185"/>
      <c r="SFM34" s="185"/>
      <c r="SFN34" s="185"/>
      <c r="SFO34" s="185"/>
      <c r="SFP34" s="185"/>
      <c r="SFQ34" s="185"/>
      <c r="SFR34" s="185"/>
      <c r="SFS34" s="185"/>
      <c r="SFT34" s="185"/>
      <c r="SFU34" s="185"/>
      <c r="SFV34" s="185"/>
      <c r="SFW34" s="185"/>
      <c r="SFX34" s="185"/>
      <c r="SFY34" s="185"/>
      <c r="SFZ34" s="185"/>
      <c r="SGA34" s="185"/>
      <c r="SGB34" s="185"/>
      <c r="SGC34" s="185"/>
      <c r="SGD34" s="185"/>
      <c r="SGE34" s="185"/>
      <c r="SGF34" s="185"/>
      <c r="SGG34" s="185"/>
      <c r="SGH34" s="185"/>
      <c r="SGI34" s="185"/>
      <c r="SGJ34" s="185"/>
      <c r="SGK34" s="185"/>
      <c r="SGL34" s="185"/>
      <c r="SGM34" s="185"/>
      <c r="SGN34" s="185"/>
      <c r="SGO34" s="185"/>
      <c r="SGP34" s="185"/>
      <c r="SGQ34" s="185"/>
      <c r="SGR34" s="185"/>
      <c r="SGS34" s="185"/>
      <c r="SGT34" s="185"/>
      <c r="SGU34" s="185"/>
      <c r="SGV34" s="185"/>
      <c r="SGW34" s="185"/>
      <c r="SGX34" s="185"/>
      <c r="SGY34" s="185"/>
      <c r="SGZ34" s="185"/>
      <c r="SHA34" s="185"/>
      <c r="SHB34" s="185"/>
      <c r="SHC34" s="185"/>
      <c r="SHD34" s="185"/>
      <c r="SHE34" s="185"/>
      <c r="SHF34" s="185"/>
      <c r="SHG34" s="185"/>
      <c r="SHH34" s="185"/>
      <c r="SHI34" s="185"/>
      <c r="SHJ34" s="185"/>
      <c r="SHK34" s="185"/>
      <c r="SHL34" s="185"/>
      <c r="SHM34" s="185"/>
      <c r="SHN34" s="185"/>
      <c r="SHO34" s="185"/>
      <c r="SHP34" s="185"/>
      <c r="SHQ34" s="185"/>
      <c r="SHR34" s="185"/>
      <c r="SHS34" s="185"/>
      <c r="SHT34" s="185"/>
      <c r="SHU34" s="185"/>
      <c r="SHV34" s="185"/>
      <c r="SHW34" s="185"/>
      <c r="SHX34" s="185"/>
      <c r="SHY34" s="185"/>
      <c r="SHZ34" s="185"/>
      <c r="SIA34" s="185"/>
      <c r="SIB34" s="185"/>
      <c r="SIC34" s="185"/>
      <c r="SID34" s="185"/>
      <c r="SIE34" s="185"/>
      <c r="SIF34" s="185"/>
      <c r="SIG34" s="185"/>
      <c r="SIH34" s="185"/>
      <c r="SII34" s="185"/>
      <c r="SIJ34" s="185"/>
      <c r="SIK34" s="185"/>
      <c r="SIL34" s="185"/>
      <c r="SIM34" s="185"/>
      <c r="SIN34" s="185"/>
      <c r="SIO34" s="185"/>
      <c r="SIP34" s="185"/>
      <c r="SIQ34" s="185"/>
      <c r="SIR34" s="185"/>
      <c r="SIS34" s="185"/>
      <c r="SIT34" s="185"/>
      <c r="SIU34" s="185"/>
      <c r="SIV34" s="185"/>
      <c r="SIW34" s="185"/>
      <c r="SIX34" s="185"/>
      <c r="SIY34" s="185"/>
      <c r="SIZ34" s="185"/>
      <c r="SJA34" s="185"/>
      <c r="SJB34" s="185"/>
      <c r="SJC34" s="185"/>
      <c r="SJD34" s="185"/>
      <c r="SJE34" s="185"/>
      <c r="SJF34" s="185"/>
      <c r="SJG34" s="185"/>
      <c r="SJH34" s="185"/>
      <c r="SJI34" s="185"/>
      <c r="SJJ34" s="185"/>
      <c r="SJK34" s="185"/>
      <c r="SJL34" s="185"/>
      <c r="SJM34" s="185"/>
      <c r="SJN34" s="185"/>
      <c r="SJO34" s="185"/>
      <c r="SJP34" s="185"/>
      <c r="SJQ34" s="185"/>
      <c r="SJR34" s="185"/>
      <c r="SJS34" s="185"/>
      <c r="SJT34" s="185"/>
      <c r="SJU34" s="185"/>
      <c r="SJV34" s="185"/>
      <c r="SJW34" s="185"/>
      <c r="SJX34" s="185"/>
      <c r="SJY34" s="185"/>
      <c r="SJZ34" s="185"/>
      <c r="SKA34" s="185"/>
      <c r="SKB34" s="185"/>
      <c r="SKC34" s="185"/>
      <c r="SKD34" s="185"/>
      <c r="SKE34" s="185"/>
      <c r="SKF34" s="185"/>
      <c r="SKG34" s="185"/>
      <c r="SKH34" s="185"/>
      <c r="SKI34" s="185"/>
      <c r="SKJ34" s="185"/>
      <c r="SKK34" s="185"/>
      <c r="SKL34" s="185"/>
      <c r="SKM34" s="185"/>
      <c r="SKN34" s="185"/>
      <c r="SKO34" s="185"/>
      <c r="SKP34" s="185"/>
      <c r="SKQ34" s="185"/>
      <c r="SKR34" s="185"/>
      <c r="SKS34" s="185"/>
      <c r="SKT34" s="185"/>
      <c r="SKU34" s="185"/>
      <c r="SKV34" s="185"/>
      <c r="SKW34" s="185"/>
      <c r="SKX34" s="185"/>
      <c r="SKY34" s="185"/>
      <c r="SKZ34" s="185"/>
      <c r="SLA34" s="185"/>
      <c r="SLB34" s="185"/>
      <c r="SLC34" s="185"/>
      <c r="SLD34" s="185"/>
      <c r="SLE34" s="185"/>
      <c r="SLF34" s="185"/>
      <c r="SLG34" s="185"/>
      <c r="SLH34" s="185"/>
      <c r="SLI34" s="185"/>
      <c r="SLJ34" s="185"/>
      <c r="SLK34" s="185"/>
      <c r="SLL34" s="185"/>
      <c r="SLM34" s="185"/>
      <c r="SLN34" s="185"/>
      <c r="SLO34" s="185"/>
      <c r="SLP34" s="185"/>
      <c r="SLQ34" s="185"/>
      <c r="SLR34" s="185"/>
      <c r="SLS34" s="185"/>
      <c r="SLT34" s="185"/>
      <c r="SLU34" s="185"/>
      <c r="SLV34" s="185"/>
      <c r="SLW34" s="185"/>
      <c r="SLX34" s="185"/>
      <c r="SLY34" s="185"/>
      <c r="SLZ34" s="185"/>
      <c r="SMA34" s="185"/>
      <c r="SMB34" s="185"/>
      <c r="SMC34" s="185"/>
      <c r="SMD34" s="185"/>
      <c r="SME34" s="185"/>
      <c r="SMF34" s="185"/>
      <c r="SMG34" s="185"/>
      <c r="SMH34" s="185"/>
      <c r="SMI34" s="185"/>
      <c r="SMJ34" s="185"/>
      <c r="SMK34" s="185"/>
      <c r="SML34" s="185"/>
      <c r="SMM34" s="185"/>
      <c r="SMN34" s="185"/>
      <c r="SMO34" s="185"/>
      <c r="SMP34" s="185"/>
      <c r="SMQ34" s="185"/>
      <c r="SMR34" s="185"/>
      <c r="SMS34" s="185"/>
      <c r="SMT34" s="185"/>
      <c r="SMU34" s="185"/>
      <c r="SMV34" s="185"/>
      <c r="SMW34" s="185"/>
      <c r="SMX34" s="185"/>
      <c r="SMY34" s="185"/>
      <c r="SMZ34" s="185"/>
      <c r="SNA34" s="185"/>
      <c r="SNB34" s="185"/>
      <c r="SNC34" s="185"/>
      <c r="SND34" s="185"/>
      <c r="SNE34" s="185"/>
      <c r="SNF34" s="185"/>
      <c r="SNG34" s="185"/>
      <c r="SNH34" s="185"/>
      <c r="SNI34" s="185"/>
      <c r="SNJ34" s="185"/>
      <c r="SNK34" s="185"/>
      <c r="SNL34" s="185"/>
      <c r="SNM34" s="185"/>
      <c r="SNN34" s="185"/>
      <c r="SNO34" s="185"/>
      <c r="SNP34" s="185"/>
      <c r="SNQ34" s="185"/>
      <c r="SNR34" s="185"/>
      <c r="SNS34" s="185"/>
      <c r="SNT34" s="185"/>
      <c r="SNU34" s="185"/>
      <c r="SNV34" s="185"/>
      <c r="SNW34" s="185"/>
      <c r="SNX34" s="185"/>
      <c r="SNY34" s="185"/>
      <c r="SNZ34" s="185"/>
      <c r="SOA34" s="185"/>
      <c r="SOB34" s="185"/>
      <c r="SOC34" s="185"/>
      <c r="SOD34" s="185"/>
      <c r="SOE34" s="185"/>
      <c r="SOF34" s="185"/>
      <c r="SOG34" s="185"/>
      <c r="SOH34" s="185"/>
      <c r="SOI34" s="185"/>
      <c r="SOJ34" s="185"/>
      <c r="SOK34" s="185"/>
      <c r="SOL34" s="185"/>
      <c r="SOM34" s="185"/>
      <c r="SON34" s="185"/>
      <c r="SOO34" s="185"/>
      <c r="SOP34" s="185"/>
      <c r="SOQ34" s="185"/>
      <c r="SOR34" s="185"/>
      <c r="SOS34" s="185"/>
      <c r="SOT34" s="185"/>
      <c r="SOU34" s="185"/>
      <c r="SOV34" s="185"/>
      <c r="SOW34" s="185"/>
      <c r="SOX34" s="185"/>
      <c r="SOY34" s="185"/>
      <c r="SOZ34" s="185"/>
      <c r="SPA34" s="185"/>
      <c r="SPB34" s="185"/>
      <c r="SPC34" s="185"/>
      <c r="SPD34" s="185"/>
      <c r="SPE34" s="185"/>
      <c r="SPF34" s="185"/>
      <c r="SPG34" s="185"/>
      <c r="SPH34" s="185"/>
      <c r="SPI34" s="185"/>
      <c r="SPJ34" s="185"/>
      <c r="SPK34" s="185"/>
      <c r="SPL34" s="185"/>
      <c r="SPM34" s="185"/>
      <c r="SPN34" s="185"/>
      <c r="SPO34" s="185"/>
      <c r="SPP34" s="185"/>
      <c r="SPQ34" s="185"/>
      <c r="SPR34" s="185"/>
      <c r="SPS34" s="185"/>
      <c r="SPT34" s="185"/>
      <c r="SPU34" s="185"/>
      <c r="SPV34" s="185"/>
      <c r="SPW34" s="185"/>
      <c r="SPX34" s="185"/>
      <c r="SPY34" s="185"/>
      <c r="SPZ34" s="185"/>
      <c r="SQA34" s="185"/>
      <c r="SQB34" s="185"/>
      <c r="SQC34" s="185"/>
      <c r="SQD34" s="185"/>
      <c r="SQE34" s="185"/>
      <c r="SQF34" s="185"/>
      <c r="SQG34" s="185"/>
      <c r="SQH34" s="185"/>
      <c r="SQI34" s="185"/>
      <c r="SQJ34" s="185"/>
      <c r="SQK34" s="185"/>
      <c r="SQL34" s="185"/>
      <c r="SQM34" s="185"/>
      <c r="SQN34" s="185"/>
      <c r="SQO34" s="185"/>
      <c r="SQP34" s="185"/>
      <c r="SQQ34" s="185"/>
      <c r="SQR34" s="185"/>
      <c r="SQS34" s="185"/>
      <c r="SQT34" s="185"/>
      <c r="SQU34" s="185"/>
      <c r="SQV34" s="185"/>
      <c r="SQW34" s="185"/>
      <c r="SQX34" s="185"/>
      <c r="SQY34" s="185"/>
      <c r="SQZ34" s="185"/>
      <c r="SRA34" s="185"/>
      <c r="SRB34" s="185"/>
      <c r="SRC34" s="185"/>
      <c r="SRD34" s="185"/>
      <c r="SRE34" s="185"/>
      <c r="SRF34" s="185"/>
      <c r="SRG34" s="185"/>
      <c r="SRH34" s="185"/>
      <c r="SRI34" s="185"/>
      <c r="SRJ34" s="185"/>
      <c r="SRK34" s="185"/>
      <c r="SRL34" s="185"/>
      <c r="SRM34" s="185"/>
      <c r="SRN34" s="185"/>
      <c r="SRO34" s="185"/>
      <c r="SRP34" s="185"/>
      <c r="SRQ34" s="185"/>
      <c r="SRR34" s="185"/>
      <c r="SRS34" s="185"/>
      <c r="SRT34" s="185"/>
      <c r="SRU34" s="185"/>
      <c r="SRV34" s="185"/>
      <c r="SRW34" s="185"/>
      <c r="SRX34" s="185"/>
      <c r="SRY34" s="185"/>
      <c r="SRZ34" s="185"/>
      <c r="SSA34" s="185"/>
      <c r="SSB34" s="185"/>
      <c r="SSC34" s="185"/>
      <c r="SSD34" s="185"/>
      <c r="SSE34" s="185"/>
      <c r="SSF34" s="185"/>
      <c r="SSG34" s="185"/>
      <c r="SSH34" s="185"/>
      <c r="SSI34" s="185"/>
      <c r="SSJ34" s="185"/>
      <c r="SSK34" s="185"/>
      <c r="SSL34" s="185"/>
      <c r="SSM34" s="185"/>
      <c r="SSN34" s="185"/>
      <c r="SSO34" s="185"/>
      <c r="SSP34" s="185"/>
      <c r="SSQ34" s="185"/>
      <c r="SSR34" s="185"/>
      <c r="SSS34" s="185"/>
      <c r="SST34" s="185"/>
      <c r="SSU34" s="185"/>
      <c r="SSV34" s="185"/>
      <c r="SSW34" s="185"/>
      <c r="SSX34" s="185"/>
      <c r="SSY34" s="185"/>
      <c r="SSZ34" s="185"/>
      <c r="STA34" s="185"/>
      <c r="STB34" s="185"/>
      <c r="STC34" s="185"/>
      <c r="STD34" s="185"/>
      <c r="STE34" s="185"/>
      <c r="STF34" s="185"/>
      <c r="STG34" s="185"/>
      <c r="STH34" s="185"/>
      <c r="STI34" s="185"/>
      <c r="STJ34" s="185"/>
      <c r="STK34" s="185"/>
      <c r="STL34" s="185"/>
      <c r="STM34" s="185"/>
      <c r="STN34" s="185"/>
      <c r="STO34" s="185"/>
      <c r="STP34" s="185"/>
      <c r="STQ34" s="185"/>
      <c r="STR34" s="185"/>
      <c r="STS34" s="185"/>
      <c r="STT34" s="185"/>
      <c r="STU34" s="185"/>
      <c r="STV34" s="185"/>
      <c r="STW34" s="185"/>
      <c r="STX34" s="185"/>
      <c r="STY34" s="185"/>
      <c r="STZ34" s="185"/>
      <c r="SUA34" s="185"/>
      <c r="SUB34" s="185"/>
      <c r="SUC34" s="185"/>
      <c r="SUD34" s="185"/>
      <c r="SUE34" s="185"/>
      <c r="SUF34" s="185"/>
      <c r="SUG34" s="185"/>
      <c r="SUH34" s="185"/>
      <c r="SUI34" s="185"/>
      <c r="SUJ34" s="185"/>
      <c r="SUK34" s="185"/>
      <c r="SUL34" s="185"/>
      <c r="SUM34" s="185"/>
      <c r="SUN34" s="185"/>
      <c r="SUO34" s="185"/>
      <c r="SUP34" s="185"/>
      <c r="SUQ34" s="185"/>
      <c r="SUR34" s="185"/>
      <c r="SUS34" s="185"/>
      <c r="SUT34" s="185"/>
      <c r="SUU34" s="185"/>
      <c r="SUV34" s="185"/>
      <c r="SUW34" s="185"/>
      <c r="SUX34" s="185"/>
      <c r="SUY34" s="185"/>
      <c r="SUZ34" s="185"/>
      <c r="SVA34" s="185"/>
      <c r="SVB34" s="185"/>
      <c r="SVC34" s="185"/>
      <c r="SVD34" s="185"/>
      <c r="SVE34" s="185"/>
      <c r="SVF34" s="185"/>
      <c r="SVG34" s="185"/>
      <c r="SVH34" s="185"/>
      <c r="SVI34" s="185"/>
      <c r="SVJ34" s="185"/>
      <c r="SVK34" s="185"/>
      <c r="SVL34" s="185"/>
      <c r="SVM34" s="185"/>
      <c r="SVN34" s="185"/>
      <c r="SVO34" s="185"/>
      <c r="SVP34" s="185"/>
      <c r="SVQ34" s="185"/>
      <c r="SVR34" s="185"/>
      <c r="SVS34" s="185"/>
      <c r="SVT34" s="185"/>
      <c r="SVU34" s="185"/>
      <c r="SVV34" s="185"/>
      <c r="SVW34" s="185"/>
      <c r="SVX34" s="185"/>
      <c r="SVY34" s="185"/>
      <c r="SVZ34" s="185"/>
      <c r="SWA34" s="185"/>
      <c r="SWB34" s="185"/>
      <c r="SWC34" s="185"/>
      <c r="SWD34" s="185"/>
      <c r="SWE34" s="185"/>
      <c r="SWF34" s="185"/>
      <c r="SWG34" s="185"/>
      <c r="SWH34" s="185"/>
      <c r="SWI34" s="185"/>
      <c r="SWJ34" s="185"/>
      <c r="SWK34" s="185"/>
      <c r="SWL34" s="185"/>
      <c r="SWM34" s="185"/>
      <c r="SWN34" s="185"/>
      <c r="SWO34" s="185"/>
      <c r="SWP34" s="185"/>
      <c r="SWQ34" s="185"/>
      <c r="SWR34" s="185"/>
      <c r="SWS34" s="185"/>
      <c r="SWT34" s="185"/>
      <c r="SWU34" s="185"/>
      <c r="SWV34" s="185"/>
      <c r="SWW34" s="185"/>
      <c r="SWX34" s="185"/>
      <c r="SWY34" s="185"/>
      <c r="SWZ34" s="185"/>
      <c r="SXA34" s="185"/>
      <c r="SXB34" s="185"/>
      <c r="SXC34" s="185"/>
      <c r="SXD34" s="185"/>
      <c r="SXE34" s="185"/>
      <c r="SXF34" s="185"/>
      <c r="SXG34" s="185"/>
      <c r="SXH34" s="185"/>
      <c r="SXI34" s="185"/>
      <c r="SXJ34" s="185"/>
      <c r="SXK34" s="185"/>
      <c r="SXL34" s="185"/>
      <c r="SXM34" s="185"/>
      <c r="SXN34" s="185"/>
      <c r="SXO34" s="185"/>
      <c r="SXP34" s="185"/>
      <c r="SXQ34" s="185"/>
      <c r="SXR34" s="185"/>
      <c r="SXS34" s="185"/>
      <c r="SXT34" s="185"/>
      <c r="SXU34" s="185"/>
      <c r="SXV34" s="185"/>
      <c r="SXW34" s="185"/>
      <c r="SXX34" s="185"/>
      <c r="SXY34" s="185"/>
      <c r="SXZ34" s="185"/>
      <c r="SYA34" s="185"/>
      <c r="SYB34" s="185"/>
      <c r="SYC34" s="185"/>
      <c r="SYD34" s="185"/>
      <c r="SYE34" s="185"/>
      <c r="SYF34" s="185"/>
      <c r="SYG34" s="185"/>
      <c r="SYH34" s="185"/>
      <c r="SYI34" s="185"/>
      <c r="SYJ34" s="185"/>
      <c r="SYK34" s="185"/>
      <c r="SYL34" s="185"/>
      <c r="SYM34" s="185"/>
      <c r="SYN34" s="185"/>
      <c r="SYO34" s="185"/>
      <c r="SYP34" s="185"/>
      <c r="SYQ34" s="185"/>
      <c r="SYR34" s="185"/>
      <c r="SYS34" s="185"/>
      <c r="SYT34" s="185"/>
      <c r="SYU34" s="185"/>
      <c r="SYV34" s="185"/>
      <c r="SYW34" s="185"/>
      <c r="SYX34" s="185"/>
      <c r="SYY34" s="185"/>
      <c r="SYZ34" s="185"/>
      <c r="SZA34" s="185"/>
      <c r="SZB34" s="185"/>
      <c r="SZC34" s="185"/>
      <c r="SZD34" s="185"/>
      <c r="SZE34" s="185"/>
      <c r="SZF34" s="185"/>
      <c r="SZG34" s="185"/>
      <c r="SZH34" s="185"/>
      <c r="SZI34" s="185"/>
      <c r="SZJ34" s="185"/>
      <c r="SZK34" s="185"/>
      <c r="SZL34" s="185"/>
      <c r="SZM34" s="185"/>
      <c r="SZN34" s="185"/>
      <c r="SZO34" s="185"/>
      <c r="SZP34" s="185"/>
      <c r="SZQ34" s="185"/>
      <c r="SZR34" s="185"/>
      <c r="SZS34" s="185"/>
      <c r="SZT34" s="185"/>
      <c r="SZU34" s="185"/>
      <c r="SZV34" s="185"/>
      <c r="SZW34" s="185"/>
      <c r="SZX34" s="185"/>
      <c r="SZY34" s="185"/>
      <c r="SZZ34" s="185"/>
      <c r="TAA34" s="185"/>
      <c r="TAB34" s="185"/>
      <c r="TAC34" s="185"/>
      <c r="TAD34" s="185"/>
      <c r="TAE34" s="185"/>
      <c r="TAF34" s="185"/>
      <c r="TAG34" s="185"/>
      <c r="TAH34" s="185"/>
      <c r="TAI34" s="185"/>
      <c r="TAJ34" s="185"/>
      <c r="TAK34" s="185"/>
      <c r="TAL34" s="185"/>
      <c r="TAM34" s="185"/>
      <c r="TAN34" s="185"/>
      <c r="TAO34" s="185"/>
      <c r="TAP34" s="185"/>
      <c r="TAQ34" s="185"/>
      <c r="TAR34" s="185"/>
      <c r="TAS34" s="185"/>
      <c r="TAT34" s="185"/>
      <c r="TAU34" s="185"/>
      <c r="TAV34" s="185"/>
      <c r="TAW34" s="185"/>
      <c r="TAX34" s="185"/>
      <c r="TAY34" s="185"/>
      <c r="TAZ34" s="185"/>
      <c r="TBA34" s="185"/>
      <c r="TBB34" s="185"/>
      <c r="TBC34" s="185"/>
      <c r="TBD34" s="185"/>
      <c r="TBE34" s="185"/>
      <c r="TBF34" s="185"/>
      <c r="TBG34" s="185"/>
      <c r="TBH34" s="185"/>
      <c r="TBI34" s="185"/>
      <c r="TBJ34" s="185"/>
      <c r="TBK34" s="185"/>
      <c r="TBL34" s="185"/>
      <c r="TBM34" s="185"/>
      <c r="TBN34" s="185"/>
      <c r="TBO34" s="185"/>
      <c r="TBP34" s="185"/>
      <c r="TBQ34" s="185"/>
      <c r="TBR34" s="185"/>
      <c r="TBS34" s="185"/>
      <c r="TBT34" s="185"/>
      <c r="TBU34" s="185"/>
      <c r="TBV34" s="185"/>
      <c r="TBW34" s="185"/>
      <c r="TBX34" s="185"/>
      <c r="TBY34" s="185"/>
      <c r="TBZ34" s="185"/>
      <c r="TCA34" s="185"/>
      <c r="TCB34" s="185"/>
      <c r="TCC34" s="185"/>
      <c r="TCD34" s="185"/>
      <c r="TCE34" s="185"/>
      <c r="TCF34" s="185"/>
      <c r="TCG34" s="185"/>
      <c r="TCH34" s="185"/>
      <c r="TCI34" s="185"/>
      <c r="TCJ34" s="185"/>
      <c r="TCK34" s="185"/>
      <c r="TCL34" s="185"/>
      <c r="TCM34" s="185"/>
      <c r="TCN34" s="185"/>
      <c r="TCO34" s="185"/>
      <c r="TCP34" s="185"/>
      <c r="TCQ34" s="185"/>
      <c r="TCR34" s="185"/>
      <c r="TCS34" s="185"/>
      <c r="TCT34" s="185"/>
      <c r="TCU34" s="185"/>
      <c r="TCV34" s="185"/>
      <c r="TCW34" s="185"/>
      <c r="TCX34" s="185"/>
      <c r="TCY34" s="185"/>
      <c r="TCZ34" s="185"/>
      <c r="TDA34" s="185"/>
      <c r="TDB34" s="185"/>
      <c r="TDC34" s="185"/>
      <c r="TDD34" s="185"/>
      <c r="TDE34" s="185"/>
      <c r="TDF34" s="185"/>
      <c r="TDG34" s="185"/>
      <c r="TDH34" s="185"/>
      <c r="TDI34" s="185"/>
      <c r="TDJ34" s="185"/>
      <c r="TDK34" s="185"/>
      <c r="TDL34" s="185"/>
      <c r="TDM34" s="185"/>
      <c r="TDN34" s="185"/>
      <c r="TDO34" s="185"/>
      <c r="TDP34" s="185"/>
      <c r="TDQ34" s="185"/>
      <c r="TDR34" s="185"/>
      <c r="TDS34" s="185"/>
      <c r="TDT34" s="185"/>
      <c r="TDU34" s="185"/>
      <c r="TDV34" s="185"/>
      <c r="TDW34" s="185"/>
      <c r="TDX34" s="185"/>
      <c r="TDY34" s="185"/>
      <c r="TDZ34" s="185"/>
      <c r="TEA34" s="185"/>
      <c r="TEB34" s="185"/>
      <c r="TEC34" s="185"/>
      <c r="TED34" s="185"/>
      <c r="TEE34" s="185"/>
      <c r="TEF34" s="185"/>
      <c r="TEG34" s="185"/>
      <c r="TEH34" s="185"/>
      <c r="TEI34" s="185"/>
      <c r="TEJ34" s="185"/>
      <c r="TEK34" s="185"/>
      <c r="TEL34" s="185"/>
      <c r="TEM34" s="185"/>
      <c r="TEN34" s="185"/>
      <c r="TEO34" s="185"/>
      <c r="TEP34" s="185"/>
      <c r="TEQ34" s="185"/>
      <c r="TER34" s="185"/>
      <c r="TES34" s="185"/>
      <c r="TET34" s="185"/>
      <c r="TEU34" s="185"/>
      <c r="TEV34" s="185"/>
      <c r="TEW34" s="185"/>
      <c r="TEX34" s="185"/>
      <c r="TEY34" s="185"/>
      <c r="TEZ34" s="185"/>
      <c r="TFA34" s="185"/>
      <c r="TFB34" s="185"/>
      <c r="TFC34" s="185"/>
      <c r="TFD34" s="185"/>
      <c r="TFE34" s="185"/>
      <c r="TFF34" s="185"/>
      <c r="TFG34" s="185"/>
      <c r="TFH34" s="185"/>
      <c r="TFI34" s="185"/>
      <c r="TFJ34" s="185"/>
      <c r="TFK34" s="185"/>
      <c r="TFL34" s="185"/>
      <c r="TFM34" s="185"/>
      <c r="TFN34" s="185"/>
      <c r="TFO34" s="185"/>
      <c r="TFP34" s="185"/>
      <c r="TFQ34" s="185"/>
      <c r="TFR34" s="185"/>
      <c r="TFS34" s="185"/>
      <c r="TFT34" s="185"/>
      <c r="TFU34" s="185"/>
      <c r="TFV34" s="185"/>
      <c r="TFW34" s="185"/>
      <c r="TFX34" s="185"/>
      <c r="TFY34" s="185"/>
      <c r="TFZ34" s="185"/>
      <c r="TGA34" s="185"/>
      <c r="TGB34" s="185"/>
      <c r="TGC34" s="185"/>
      <c r="TGD34" s="185"/>
      <c r="TGE34" s="185"/>
      <c r="TGF34" s="185"/>
      <c r="TGG34" s="185"/>
      <c r="TGH34" s="185"/>
      <c r="TGI34" s="185"/>
      <c r="TGJ34" s="185"/>
      <c r="TGK34" s="185"/>
      <c r="TGL34" s="185"/>
      <c r="TGM34" s="185"/>
      <c r="TGN34" s="185"/>
      <c r="TGO34" s="185"/>
      <c r="TGP34" s="185"/>
      <c r="TGQ34" s="185"/>
      <c r="TGR34" s="185"/>
      <c r="TGS34" s="185"/>
      <c r="TGT34" s="185"/>
      <c r="TGU34" s="185"/>
      <c r="TGV34" s="185"/>
      <c r="TGW34" s="185"/>
      <c r="TGX34" s="185"/>
      <c r="TGY34" s="185"/>
      <c r="TGZ34" s="185"/>
      <c r="THA34" s="185"/>
      <c r="THB34" s="185"/>
      <c r="THC34" s="185"/>
      <c r="THD34" s="185"/>
      <c r="THE34" s="185"/>
      <c r="THF34" s="185"/>
      <c r="THG34" s="185"/>
      <c r="THH34" s="185"/>
      <c r="THI34" s="185"/>
      <c r="THJ34" s="185"/>
      <c r="THK34" s="185"/>
      <c r="THL34" s="185"/>
      <c r="THM34" s="185"/>
      <c r="THN34" s="185"/>
      <c r="THO34" s="185"/>
      <c r="THP34" s="185"/>
      <c r="THQ34" s="185"/>
      <c r="THR34" s="185"/>
      <c r="THS34" s="185"/>
      <c r="THT34" s="185"/>
      <c r="THU34" s="185"/>
      <c r="THV34" s="185"/>
      <c r="THW34" s="185"/>
      <c r="THX34" s="185"/>
      <c r="THY34" s="185"/>
      <c r="THZ34" s="185"/>
      <c r="TIA34" s="185"/>
      <c r="TIB34" s="185"/>
      <c r="TIC34" s="185"/>
      <c r="TID34" s="185"/>
      <c r="TIE34" s="185"/>
      <c r="TIF34" s="185"/>
      <c r="TIG34" s="185"/>
      <c r="TIH34" s="185"/>
      <c r="TII34" s="185"/>
      <c r="TIJ34" s="185"/>
      <c r="TIK34" s="185"/>
      <c r="TIL34" s="185"/>
      <c r="TIM34" s="185"/>
      <c r="TIN34" s="185"/>
      <c r="TIO34" s="185"/>
      <c r="TIP34" s="185"/>
      <c r="TIQ34" s="185"/>
      <c r="TIR34" s="185"/>
      <c r="TIS34" s="185"/>
      <c r="TIT34" s="185"/>
      <c r="TIU34" s="185"/>
      <c r="TIV34" s="185"/>
      <c r="TIW34" s="185"/>
      <c r="TIX34" s="185"/>
      <c r="TIY34" s="185"/>
      <c r="TIZ34" s="185"/>
      <c r="TJA34" s="185"/>
      <c r="TJB34" s="185"/>
      <c r="TJC34" s="185"/>
      <c r="TJD34" s="185"/>
      <c r="TJE34" s="185"/>
      <c r="TJF34" s="185"/>
      <c r="TJG34" s="185"/>
      <c r="TJH34" s="185"/>
      <c r="TJI34" s="185"/>
      <c r="TJJ34" s="185"/>
      <c r="TJK34" s="185"/>
      <c r="TJL34" s="185"/>
      <c r="TJM34" s="185"/>
      <c r="TJN34" s="185"/>
      <c r="TJO34" s="185"/>
      <c r="TJP34" s="185"/>
      <c r="TJQ34" s="185"/>
      <c r="TJR34" s="185"/>
      <c r="TJS34" s="185"/>
      <c r="TJT34" s="185"/>
      <c r="TJU34" s="185"/>
      <c r="TJV34" s="185"/>
      <c r="TJW34" s="185"/>
      <c r="TJX34" s="185"/>
      <c r="TJY34" s="185"/>
      <c r="TJZ34" s="185"/>
      <c r="TKA34" s="185"/>
      <c r="TKB34" s="185"/>
      <c r="TKC34" s="185"/>
      <c r="TKD34" s="185"/>
      <c r="TKE34" s="185"/>
      <c r="TKF34" s="185"/>
      <c r="TKG34" s="185"/>
      <c r="TKH34" s="185"/>
      <c r="TKI34" s="185"/>
      <c r="TKJ34" s="185"/>
      <c r="TKK34" s="185"/>
      <c r="TKL34" s="185"/>
      <c r="TKM34" s="185"/>
      <c r="TKN34" s="185"/>
      <c r="TKO34" s="185"/>
      <c r="TKP34" s="185"/>
      <c r="TKQ34" s="185"/>
      <c r="TKR34" s="185"/>
      <c r="TKS34" s="185"/>
      <c r="TKT34" s="185"/>
      <c r="TKU34" s="185"/>
      <c r="TKV34" s="185"/>
      <c r="TKW34" s="185"/>
      <c r="TKX34" s="185"/>
      <c r="TKY34" s="185"/>
      <c r="TKZ34" s="185"/>
      <c r="TLA34" s="185"/>
      <c r="TLB34" s="185"/>
      <c r="TLC34" s="185"/>
      <c r="TLD34" s="185"/>
      <c r="TLE34" s="185"/>
      <c r="TLF34" s="185"/>
      <c r="TLG34" s="185"/>
      <c r="TLH34" s="185"/>
      <c r="TLI34" s="185"/>
      <c r="TLJ34" s="185"/>
      <c r="TLK34" s="185"/>
      <c r="TLL34" s="185"/>
      <c r="TLM34" s="185"/>
      <c r="TLN34" s="185"/>
      <c r="TLO34" s="185"/>
      <c r="TLP34" s="185"/>
      <c r="TLQ34" s="185"/>
      <c r="TLR34" s="185"/>
      <c r="TLS34" s="185"/>
      <c r="TLT34" s="185"/>
      <c r="TLU34" s="185"/>
      <c r="TLV34" s="185"/>
      <c r="TLW34" s="185"/>
      <c r="TLX34" s="185"/>
      <c r="TLY34" s="185"/>
      <c r="TLZ34" s="185"/>
      <c r="TMA34" s="185"/>
      <c r="TMB34" s="185"/>
      <c r="TMC34" s="185"/>
      <c r="TMD34" s="185"/>
      <c r="TME34" s="185"/>
      <c r="TMF34" s="185"/>
      <c r="TMG34" s="185"/>
      <c r="TMH34" s="185"/>
      <c r="TMI34" s="185"/>
      <c r="TMJ34" s="185"/>
      <c r="TMK34" s="185"/>
      <c r="TML34" s="185"/>
      <c r="TMM34" s="185"/>
      <c r="TMN34" s="185"/>
      <c r="TMO34" s="185"/>
      <c r="TMP34" s="185"/>
      <c r="TMQ34" s="185"/>
      <c r="TMR34" s="185"/>
      <c r="TMS34" s="185"/>
      <c r="TMT34" s="185"/>
      <c r="TMU34" s="185"/>
      <c r="TMV34" s="185"/>
      <c r="TMW34" s="185"/>
      <c r="TMX34" s="185"/>
      <c r="TMY34" s="185"/>
      <c r="TMZ34" s="185"/>
      <c r="TNA34" s="185"/>
      <c r="TNB34" s="185"/>
      <c r="TNC34" s="185"/>
      <c r="TND34" s="185"/>
      <c r="TNE34" s="185"/>
      <c r="TNF34" s="185"/>
      <c r="TNG34" s="185"/>
      <c r="TNH34" s="185"/>
      <c r="TNI34" s="185"/>
      <c r="TNJ34" s="185"/>
      <c r="TNK34" s="185"/>
      <c r="TNL34" s="185"/>
      <c r="TNM34" s="185"/>
      <c r="TNN34" s="185"/>
      <c r="TNO34" s="185"/>
      <c r="TNP34" s="185"/>
      <c r="TNQ34" s="185"/>
      <c r="TNR34" s="185"/>
      <c r="TNS34" s="185"/>
      <c r="TNT34" s="185"/>
      <c r="TNU34" s="185"/>
      <c r="TNV34" s="185"/>
      <c r="TNW34" s="185"/>
      <c r="TNX34" s="185"/>
      <c r="TNY34" s="185"/>
      <c r="TNZ34" s="185"/>
      <c r="TOA34" s="185"/>
      <c r="TOB34" s="185"/>
      <c r="TOC34" s="185"/>
      <c r="TOD34" s="185"/>
      <c r="TOE34" s="185"/>
      <c r="TOF34" s="185"/>
      <c r="TOG34" s="185"/>
      <c r="TOH34" s="185"/>
      <c r="TOI34" s="185"/>
      <c r="TOJ34" s="185"/>
      <c r="TOK34" s="185"/>
      <c r="TOL34" s="185"/>
      <c r="TOM34" s="185"/>
      <c r="TON34" s="185"/>
      <c r="TOO34" s="185"/>
      <c r="TOP34" s="185"/>
      <c r="TOQ34" s="185"/>
      <c r="TOR34" s="185"/>
      <c r="TOS34" s="185"/>
      <c r="TOT34" s="185"/>
      <c r="TOU34" s="185"/>
      <c r="TOV34" s="185"/>
      <c r="TOW34" s="185"/>
      <c r="TOX34" s="185"/>
      <c r="TOY34" s="185"/>
      <c r="TOZ34" s="185"/>
      <c r="TPA34" s="185"/>
      <c r="TPB34" s="185"/>
      <c r="TPC34" s="185"/>
      <c r="TPD34" s="185"/>
      <c r="TPE34" s="185"/>
      <c r="TPF34" s="185"/>
      <c r="TPG34" s="185"/>
      <c r="TPH34" s="185"/>
      <c r="TPI34" s="185"/>
      <c r="TPJ34" s="185"/>
      <c r="TPK34" s="185"/>
      <c r="TPL34" s="185"/>
      <c r="TPM34" s="185"/>
      <c r="TPN34" s="185"/>
      <c r="TPO34" s="185"/>
      <c r="TPP34" s="185"/>
      <c r="TPQ34" s="185"/>
      <c r="TPR34" s="185"/>
      <c r="TPS34" s="185"/>
      <c r="TPT34" s="185"/>
      <c r="TPU34" s="185"/>
      <c r="TPV34" s="185"/>
      <c r="TPW34" s="185"/>
      <c r="TPX34" s="185"/>
      <c r="TPY34" s="185"/>
      <c r="TPZ34" s="185"/>
      <c r="TQA34" s="185"/>
      <c r="TQB34" s="185"/>
      <c r="TQC34" s="185"/>
      <c r="TQD34" s="185"/>
      <c r="TQE34" s="185"/>
      <c r="TQF34" s="185"/>
      <c r="TQG34" s="185"/>
      <c r="TQH34" s="185"/>
      <c r="TQI34" s="185"/>
      <c r="TQJ34" s="185"/>
      <c r="TQK34" s="185"/>
      <c r="TQL34" s="185"/>
      <c r="TQM34" s="185"/>
      <c r="TQN34" s="185"/>
      <c r="TQO34" s="185"/>
      <c r="TQP34" s="185"/>
      <c r="TQQ34" s="185"/>
      <c r="TQR34" s="185"/>
      <c r="TQS34" s="185"/>
      <c r="TQT34" s="185"/>
      <c r="TQU34" s="185"/>
      <c r="TQV34" s="185"/>
      <c r="TQW34" s="185"/>
      <c r="TQX34" s="185"/>
      <c r="TQY34" s="185"/>
      <c r="TQZ34" s="185"/>
      <c r="TRA34" s="185"/>
      <c r="TRB34" s="185"/>
      <c r="TRC34" s="185"/>
      <c r="TRD34" s="185"/>
      <c r="TRE34" s="185"/>
      <c r="TRF34" s="185"/>
      <c r="TRG34" s="185"/>
      <c r="TRH34" s="185"/>
      <c r="TRI34" s="185"/>
      <c r="TRJ34" s="185"/>
      <c r="TRK34" s="185"/>
      <c r="TRL34" s="185"/>
      <c r="TRM34" s="185"/>
      <c r="TRN34" s="185"/>
      <c r="TRO34" s="185"/>
      <c r="TRP34" s="185"/>
      <c r="TRQ34" s="185"/>
      <c r="TRR34" s="185"/>
      <c r="TRS34" s="185"/>
      <c r="TRT34" s="185"/>
      <c r="TRU34" s="185"/>
      <c r="TRV34" s="185"/>
      <c r="TRW34" s="185"/>
      <c r="TRX34" s="185"/>
      <c r="TRY34" s="185"/>
      <c r="TRZ34" s="185"/>
      <c r="TSA34" s="185"/>
      <c r="TSB34" s="185"/>
      <c r="TSC34" s="185"/>
      <c r="TSD34" s="185"/>
      <c r="TSE34" s="185"/>
      <c r="TSF34" s="185"/>
      <c r="TSG34" s="185"/>
      <c r="TSH34" s="185"/>
      <c r="TSI34" s="185"/>
      <c r="TSJ34" s="185"/>
      <c r="TSK34" s="185"/>
      <c r="TSL34" s="185"/>
      <c r="TSM34" s="185"/>
      <c r="TSN34" s="185"/>
      <c r="TSO34" s="185"/>
      <c r="TSP34" s="185"/>
      <c r="TSQ34" s="185"/>
      <c r="TSR34" s="185"/>
      <c r="TSS34" s="185"/>
      <c r="TST34" s="185"/>
      <c r="TSU34" s="185"/>
      <c r="TSV34" s="185"/>
      <c r="TSW34" s="185"/>
      <c r="TSX34" s="185"/>
      <c r="TSY34" s="185"/>
      <c r="TSZ34" s="185"/>
      <c r="TTA34" s="185"/>
      <c r="TTB34" s="185"/>
      <c r="TTC34" s="185"/>
      <c r="TTD34" s="185"/>
      <c r="TTE34" s="185"/>
      <c r="TTF34" s="185"/>
      <c r="TTG34" s="185"/>
      <c r="TTH34" s="185"/>
      <c r="TTI34" s="185"/>
      <c r="TTJ34" s="185"/>
      <c r="TTK34" s="185"/>
      <c r="TTL34" s="185"/>
      <c r="TTM34" s="185"/>
      <c r="TTN34" s="185"/>
      <c r="TTO34" s="185"/>
      <c r="TTP34" s="185"/>
      <c r="TTQ34" s="185"/>
      <c r="TTR34" s="185"/>
      <c r="TTS34" s="185"/>
      <c r="TTT34" s="185"/>
      <c r="TTU34" s="185"/>
      <c r="TTV34" s="185"/>
      <c r="TTW34" s="185"/>
      <c r="TTX34" s="185"/>
      <c r="TTY34" s="185"/>
      <c r="TTZ34" s="185"/>
      <c r="TUA34" s="185"/>
      <c r="TUB34" s="185"/>
      <c r="TUC34" s="185"/>
      <c r="TUD34" s="185"/>
      <c r="TUE34" s="185"/>
      <c r="TUF34" s="185"/>
      <c r="TUG34" s="185"/>
      <c r="TUH34" s="185"/>
      <c r="TUI34" s="185"/>
      <c r="TUJ34" s="185"/>
      <c r="TUK34" s="185"/>
      <c r="TUL34" s="185"/>
      <c r="TUM34" s="185"/>
      <c r="TUN34" s="185"/>
      <c r="TUO34" s="185"/>
      <c r="TUP34" s="185"/>
      <c r="TUQ34" s="185"/>
      <c r="TUR34" s="185"/>
      <c r="TUS34" s="185"/>
      <c r="TUT34" s="185"/>
      <c r="TUU34" s="185"/>
      <c r="TUV34" s="185"/>
      <c r="TUW34" s="185"/>
      <c r="TUX34" s="185"/>
      <c r="TUY34" s="185"/>
      <c r="TUZ34" s="185"/>
      <c r="TVA34" s="185"/>
      <c r="TVB34" s="185"/>
      <c r="TVC34" s="185"/>
      <c r="TVD34" s="185"/>
      <c r="TVE34" s="185"/>
      <c r="TVF34" s="185"/>
      <c r="TVG34" s="185"/>
      <c r="TVH34" s="185"/>
      <c r="TVI34" s="185"/>
      <c r="TVJ34" s="185"/>
      <c r="TVK34" s="185"/>
      <c r="TVL34" s="185"/>
      <c r="TVM34" s="185"/>
      <c r="TVN34" s="185"/>
      <c r="TVO34" s="185"/>
      <c r="TVP34" s="185"/>
      <c r="TVQ34" s="185"/>
      <c r="TVR34" s="185"/>
      <c r="TVS34" s="185"/>
      <c r="TVT34" s="185"/>
      <c r="TVU34" s="185"/>
      <c r="TVV34" s="185"/>
      <c r="TVW34" s="185"/>
      <c r="TVX34" s="185"/>
      <c r="TVY34" s="185"/>
      <c r="TVZ34" s="185"/>
      <c r="TWA34" s="185"/>
      <c r="TWB34" s="185"/>
      <c r="TWC34" s="185"/>
      <c r="TWD34" s="185"/>
      <c r="TWE34" s="185"/>
      <c r="TWF34" s="185"/>
      <c r="TWG34" s="185"/>
      <c r="TWH34" s="185"/>
      <c r="TWI34" s="185"/>
      <c r="TWJ34" s="185"/>
      <c r="TWK34" s="185"/>
      <c r="TWL34" s="185"/>
      <c r="TWM34" s="185"/>
      <c r="TWN34" s="185"/>
      <c r="TWO34" s="185"/>
      <c r="TWP34" s="185"/>
      <c r="TWQ34" s="185"/>
      <c r="TWR34" s="185"/>
      <c r="TWS34" s="185"/>
      <c r="TWT34" s="185"/>
      <c r="TWU34" s="185"/>
      <c r="TWV34" s="185"/>
      <c r="TWW34" s="185"/>
      <c r="TWX34" s="185"/>
      <c r="TWY34" s="185"/>
      <c r="TWZ34" s="185"/>
      <c r="TXA34" s="185"/>
      <c r="TXB34" s="185"/>
      <c r="TXC34" s="185"/>
      <c r="TXD34" s="185"/>
      <c r="TXE34" s="185"/>
      <c r="TXF34" s="185"/>
      <c r="TXG34" s="185"/>
      <c r="TXH34" s="185"/>
      <c r="TXI34" s="185"/>
      <c r="TXJ34" s="185"/>
      <c r="TXK34" s="185"/>
      <c r="TXL34" s="185"/>
      <c r="TXM34" s="185"/>
      <c r="TXN34" s="185"/>
      <c r="TXO34" s="185"/>
      <c r="TXP34" s="185"/>
      <c r="TXQ34" s="185"/>
      <c r="TXR34" s="185"/>
      <c r="TXS34" s="185"/>
      <c r="TXT34" s="185"/>
      <c r="TXU34" s="185"/>
      <c r="TXV34" s="185"/>
      <c r="TXW34" s="185"/>
      <c r="TXX34" s="185"/>
      <c r="TXY34" s="185"/>
      <c r="TXZ34" s="185"/>
      <c r="TYA34" s="185"/>
      <c r="TYB34" s="185"/>
      <c r="TYC34" s="185"/>
      <c r="TYD34" s="185"/>
      <c r="TYE34" s="185"/>
      <c r="TYF34" s="185"/>
      <c r="TYG34" s="185"/>
      <c r="TYH34" s="185"/>
      <c r="TYI34" s="185"/>
      <c r="TYJ34" s="185"/>
      <c r="TYK34" s="185"/>
      <c r="TYL34" s="185"/>
      <c r="TYM34" s="185"/>
      <c r="TYN34" s="185"/>
      <c r="TYO34" s="185"/>
      <c r="TYP34" s="185"/>
      <c r="TYQ34" s="185"/>
      <c r="TYR34" s="185"/>
      <c r="TYS34" s="185"/>
      <c r="TYT34" s="185"/>
      <c r="TYU34" s="185"/>
      <c r="TYV34" s="185"/>
      <c r="TYW34" s="185"/>
      <c r="TYX34" s="185"/>
      <c r="TYY34" s="185"/>
      <c r="TYZ34" s="185"/>
      <c r="TZA34" s="185"/>
      <c r="TZB34" s="185"/>
      <c r="TZC34" s="185"/>
      <c r="TZD34" s="185"/>
      <c r="TZE34" s="185"/>
      <c r="TZF34" s="185"/>
      <c r="TZG34" s="185"/>
      <c r="TZH34" s="185"/>
      <c r="TZI34" s="185"/>
      <c r="TZJ34" s="185"/>
      <c r="TZK34" s="185"/>
      <c r="TZL34" s="185"/>
      <c r="TZM34" s="185"/>
      <c r="TZN34" s="185"/>
      <c r="TZO34" s="185"/>
      <c r="TZP34" s="185"/>
      <c r="TZQ34" s="185"/>
      <c r="TZR34" s="185"/>
      <c r="TZS34" s="185"/>
      <c r="TZT34" s="185"/>
      <c r="TZU34" s="185"/>
      <c r="TZV34" s="185"/>
      <c r="TZW34" s="185"/>
      <c r="TZX34" s="185"/>
      <c r="TZY34" s="185"/>
      <c r="TZZ34" s="185"/>
      <c r="UAA34" s="185"/>
      <c r="UAB34" s="185"/>
      <c r="UAC34" s="185"/>
      <c r="UAD34" s="185"/>
      <c r="UAE34" s="185"/>
      <c r="UAF34" s="185"/>
      <c r="UAG34" s="185"/>
      <c r="UAH34" s="185"/>
      <c r="UAI34" s="185"/>
      <c r="UAJ34" s="185"/>
      <c r="UAK34" s="185"/>
      <c r="UAL34" s="185"/>
      <c r="UAM34" s="185"/>
      <c r="UAN34" s="185"/>
      <c r="UAO34" s="185"/>
      <c r="UAP34" s="185"/>
      <c r="UAQ34" s="185"/>
      <c r="UAR34" s="185"/>
      <c r="UAS34" s="185"/>
      <c r="UAT34" s="185"/>
      <c r="UAU34" s="185"/>
      <c r="UAV34" s="185"/>
      <c r="UAW34" s="185"/>
      <c r="UAX34" s="185"/>
      <c r="UAY34" s="185"/>
      <c r="UAZ34" s="185"/>
      <c r="UBA34" s="185"/>
      <c r="UBB34" s="185"/>
      <c r="UBC34" s="185"/>
      <c r="UBD34" s="185"/>
      <c r="UBE34" s="185"/>
      <c r="UBF34" s="185"/>
      <c r="UBG34" s="185"/>
      <c r="UBH34" s="185"/>
      <c r="UBI34" s="185"/>
      <c r="UBJ34" s="185"/>
      <c r="UBK34" s="185"/>
      <c r="UBL34" s="185"/>
      <c r="UBM34" s="185"/>
      <c r="UBN34" s="185"/>
      <c r="UBO34" s="185"/>
      <c r="UBP34" s="185"/>
      <c r="UBQ34" s="185"/>
      <c r="UBR34" s="185"/>
      <c r="UBS34" s="185"/>
      <c r="UBT34" s="185"/>
      <c r="UBU34" s="185"/>
      <c r="UBV34" s="185"/>
      <c r="UBW34" s="185"/>
      <c r="UBX34" s="185"/>
      <c r="UBY34" s="185"/>
      <c r="UBZ34" s="185"/>
      <c r="UCA34" s="185"/>
      <c r="UCB34" s="185"/>
      <c r="UCC34" s="185"/>
      <c r="UCD34" s="185"/>
      <c r="UCE34" s="185"/>
      <c r="UCF34" s="185"/>
      <c r="UCG34" s="185"/>
      <c r="UCH34" s="185"/>
      <c r="UCI34" s="185"/>
      <c r="UCJ34" s="185"/>
      <c r="UCK34" s="185"/>
      <c r="UCL34" s="185"/>
      <c r="UCM34" s="185"/>
      <c r="UCN34" s="185"/>
      <c r="UCO34" s="185"/>
      <c r="UCP34" s="185"/>
      <c r="UCQ34" s="185"/>
      <c r="UCR34" s="185"/>
      <c r="UCS34" s="185"/>
      <c r="UCT34" s="185"/>
      <c r="UCU34" s="185"/>
      <c r="UCV34" s="185"/>
      <c r="UCW34" s="185"/>
      <c r="UCX34" s="185"/>
      <c r="UCY34" s="185"/>
      <c r="UCZ34" s="185"/>
      <c r="UDA34" s="185"/>
      <c r="UDB34" s="185"/>
      <c r="UDC34" s="185"/>
      <c r="UDD34" s="185"/>
      <c r="UDE34" s="185"/>
      <c r="UDF34" s="185"/>
      <c r="UDG34" s="185"/>
      <c r="UDH34" s="185"/>
      <c r="UDI34" s="185"/>
      <c r="UDJ34" s="185"/>
      <c r="UDK34" s="185"/>
      <c r="UDL34" s="185"/>
      <c r="UDM34" s="185"/>
      <c r="UDN34" s="185"/>
      <c r="UDO34" s="185"/>
      <c r="UDP34" s="185"/>
      <c r="UDQ34" s="185"/>
      <c r="UDR34" s="185"/>
      <c r="UDS34" s="185"/>
      <c r="UDT34" s="185"/>
      <c r="UDU34" s="185"/>
      <c r="UDV34" s="185"/>
      <c r="UDW34" s="185"/>
      <c r="UDX34" s="185"/>
      <c r="UDY34" s="185"/>
      <c r="UDZ34" s="185"/>
      <c r="UEA34" s="185"/>
      <c r="UEB34" s="185"/>
      <c r="UEC34" s="185"/>
      <c r="UED34" s="185"/>
      <c r="UEE34" s="185"/>
      <c r="UEF34" s="185"/>
      <c r="UEG34" s="185"/>
      <c r="UEH34" s="185"/>
      <c r="UEI34" s="185"/>
      <c r="UEJ34" s="185"/>
      <c r="UEK34" s="185"/>
      <c r="UEL34" s="185"/>
      <c r="UEM34" s="185"/>
      <c r="UEN34" s="185"/>
      <c r="UEO34" s="185"/>
      <c r="UEP34" s="185"/>
      <c r="UEQ34" s="185"/>
      <c r="UER34" s="185"/>
      <c r="UES34" s="185"/>
      <c r="UET34" s="185"/>
      <c r="UEU34" s="185"/>
      <c r="UEV34" s="185"/>
      <c r="UEW34" s="185"/>
      <c r="UEX34" s="185"/>
      <c r="UEY34" s="185"/>
      <c r="UEZ34" s="185"/>
      <c r="UFA34" s="185"/>
      <c r="UFB34" s="185"/>
      <c r="UFC34" s="185"/>
      <c r="UFD34" s="185"/>
      <c r="UFE34" s="185"/>
      <c r="UFF34" s="185"/>
      <c r="UFG34" s="185"/>
      <c r="UFH34" s="185"/>
      <c r="UFI34" s="185"/>
      <c r="UFJ34" s="185"/>
      <c r="UFK34" s="185"/>
      <c r="UFL34" s="185"/>
      <c r="UFM34" s="185"/>
      <c r="UFN34" s="185"/>
      <c r="UFO34" s="185"/>
      <c r="UFP34" s="185"/>
      <c r="UFQ34" s="185"/>
      <c r="UFR34" s="185"/>
      <c r="UFS34" s="185"/>
      <c r="UFT34" s="185"/>
      <c r="UFU34" s="185"/>
      <c r="UFV34" s="185"/>
      <c r="UFW34" s="185"/>
      <c r="UFX34" s="185"/>
      <c r="UFY34" s="185"/>
      <c r="UFZ34" s="185"/>
      <c r="UGA34" s="185"/>
      <c r="UGB34" s="185"/>
      <c r="UGC34" s="185"/>
      <c r="UGD34" s="185"/>
      <c r="UGE34" s="185"/>
      <c r="UGF34" s="185"/>
      <c r="UGG34" s="185"/>
      <c r="UGH34" s="185"/>
      <c r="UGI34" s="185"/>
      <c r="UGJ34" s="185"/>
      <c r="UGK34" s="185"/>
      <c r="UGL34" s="185"/>
      <c r="UGM34" s="185"/>
      <c r="UGN34" s="185"/>
      <c r="UGO34" s="185"/>
      <c r="UGP34" s="185"/>
      <c r="UGQ34" s="185"/>
      <c r="UGR34" s="185"/>
      <c r="UGS34" s="185"/>
      <c r="UGT34" s="185"/>
      <c r="UGU34" s="185"/>
      <c r="UGV34" s="185"/>
      <c r="UGW34" s="185"/>
      <c r="UGX34" s="185"/>
      <c r="UGY34" s="185"/>
      <c r="UGZ34" s="185"/>
      <c r="UHA34" s="185"/>
      <c r="UHB34" s="185"/>
      <c r="UHC34" s="185"/>
      <c r="UHD34" s="185"/>
      <c r="UHE34" s="185"/>
      <c r="UHF34" s="185"/>
      <c r="UHG34" s="185"/>
      <c r="UHH34" s="185"/>
      <c r="UHI34" s="185"/>
      <c r="UHJ34" s="185"/>
      <c r="UHK34" s="185"/>
      <c r="UHL34" s="185"/>
      <c r="UHM34" s="185"/>
      <c r="UHN34" s="185"/>
      <c r="UHO34" s="185"/>
      <c r="UHP34" s="185"/>
      <c r="UHQ34" s="185"/>
      <c r="UHR34" s="185"/>
      <c r="UHS34" s="185"/>
      <c r="UHT34" s="185"/>
      <c r="UHU34" s="185"/>
      <c r="UHV34" s="185"/>
      <c r="UHW34" s="185"/>
      <c r="UHX34" s="185"/>
      <c r="UHY34" s="185"/>
      <c r="UHZ34" s="185"/>
      <c r="UIA34" s="185"/>
      <c r="UIB34" s="185"/>
      <c r="UIC34" s="185"/>
      <c r="UID34" s="185"/>
      <c r="UIE34" s="185"/>
      <c r="UIF34" s="185"/>
      <c r="UIG34" s="185"/>
      <c r="UIH34" s="185"/>
      <c r="UII34" s="185"/>
      <c r="UIJ34" s="185"/>
      <c r="UIK34" s="185"/>
      <c r="UIL34" s="185"/>
      <c r="UIM34" s="185"/>
      <c r="UIN34" s="185"/>
      <c r="UIO34" s="185"/>
      <c r="UIP34" s="185"/>
      <c r="UIQ34" s="185"/>
      <c r="UIR34" s="185"/>
      <c r="UIS34" s="185"/>
      <c r="UIT34" s="185"/>
      <c r="UIU34" s="185"/>
      <c r="UIV34" s="185"/>
      <c r="UIW34" s="185"/>
      <c r="UIX34" s="185"/>
      <c r="UIY34" s="185"/>
      <c r="UIZ34" s="185"/>
      <c r="UJA34" s="185"/>
      <c r="UJB34" s="185"/>
      <c r="UJC34" s="185"/>
      <c r="UJD34" s="185"/>
      <c r="UJE34" s="185"/>
      <c r="UJF34" s="185"/>
      <c r="UJG34" s="185"/>
      <c r="UJH34" s="185"/>
      <c r="UJI34" s="185"/>
      <c r="UJJ34" s="185"/>
      <c r="UJK34" s="185"/>
      <c r="UJL34" s="185"/>
      <c r="UJM34" s="185"/>
      <c r="UJN34" s="185"/>
      <c r="UJO34" s="185"/>
      <c r="UJP34" s="185"/>
      <c r="UJQ34" s="185"/>
      <c r="UJR34" s="185"/>
      <c r="UJS34" s="185"/>
      <c r="UJT34" s="185"/>
      <c r="UJU34" s="185"/>
      <c r="UJV34" s="185"/>
      <c r="UJW34" s="185"/>
      <c r="UJX34" s="185"/>
      <c r="UJY34" s="185"/>
      <c r="UJZ34" s="185"/>
      <c r="UKA34" s="185"/>
      <c r="UKB34" s="185"/>
      <c r="UKC34" s="185"/>
      <c r="UKD34" s="185"/>
      <c r="UKE34" s="185"/>
      <c r="UKF34" s="185"/>
      <c r="UKG34" s="185"/>
      <c r="UKH34" s="185"/>
      <c r="UKI34" s="185"/>
      <c r="UKJ34" s="185"/>
      <c r="UKK34" s="185"/>
      <c r="UKL34" s="185"/>
      <c r="UKM34" s="185"/>
      <c r="UKN34" s="185"/>
      <c r="UKO34" s="185"/>
      <c r="UKP34" s="185"/>
      <c r="UKQ34" s="185"/>
      <c r="UKR34" s="185"/>
      <c r="UKS34" s="185"/>
      <c r="UKT34" s="185"/>
      <c r="UKU34" s="185"/>
      <c r="UKV34" s="185"/>
      <c r="UKW34" s="185"/>
      <c r="UKX34" s="185"/>
      <c r="UKY34" s="185"/>
      <c r="UKZ34" s="185"/>
      <c r="ULA34" s="185"/>
      <c r="ULB34" s="185"/>
      <c r="ULC34" s="185"/>
      <c r="ULD34" s="185"/>
      <c r="ULE34" s="185"/>
      <c r="ULF34" s="185"/>
      <c r="ULG34" s="185"/>
      <c r="ULH34" s="185"/>
      <c r="ULI34" s="185"/>
      <c r="ULJ34" s="185"/>
      <c r="ULK34" s="185"/>
      <c r="ULL34" s="185"/>
      <c r="ULM34" s="185"/>
      <c r="ULN34" s="185"/>
      <c r="ULO34" s="185"/>
      <c r="ULP34" s="185"/>
      <c r="ULQ34" s="185"/>
      <c r="ULR34" s="185"/>
      <c r="ULS34" s="185"/>
      <c r="ULT34" s="185"/>
      <c r="ULU34" s="185"/>
      <c r="ULV34" s="185"/>
      <c r="ULW34" s="185"/>
      <c r="ULX34" s="185"/>
      <c r="ULY34" s="185"/>
      <c r="ULZ34" s="185"/>
      <c r="UMA34" s="185"/>
      <c r="UMB34" s="185"/>
      <c r="UMC34" s="185"/>
      <c r="UMD34" s="185"/>
      <c r="UME34" s="185"/>
      <c r="UMF34" s="185"/>
      <c r="UMG34" s="185"/>
      <c r="UMH34" s="185"/>
      <c r="UMI34" s="185"/>
      <c r="UMJ34" s="185"/>
      <c r="UMK34" s="185"/>
      <c r="UML34" s="185"/>
      <c r="UMM34" s="185"/>
      <c r="UMN34" s="185"/>
      <c r="UMO34" s="185"/>
      <c r="UMP34" s="185"/>
      <c r="UMQ34" s="185"/>
      <c r="UMR34" s="185"/>
      <c r="UMS34" s="185"/>
      <c r="UMT34" s="185"/>
      <c r="UMU34" s="185"/>
      <c r="UMV34" s="185"/>
      <c r="UMW34" s="185"/>
      <c r="UMX34" s="185"/>
      <c r="UMY34" s="185"/>
      <c r="UMZ34" s="185"/>
      <c r="UNA34" s="185"/>
      <c r="UNB34" s="185"/>
      <c r="UNC34" s="185"/>
      <c r="UND34" s="185"/>
      <c r="UNE34" s="185"/>
      <c r="UNF34" s="185"/>
      <c r="UNG34" s="185"/>
      <c r="UNH34" s="185"/>
      <c r="UNI34" s="185"/>
      <c r="UNJ34" s="185"/>
      <c r="UNK34" s="185"/>
      <c r="UNL34" s="185"/>
      <c r="UNM34" s="185"/>
      <c r="UNN34" s="185"/>
      <c r="UNO34" s="185"/>
      <c r="UNP34" s="185"/>
      <c r="UNQ34" s="185"/>
      <c r="UNR34" s="185"/>
      <c r="UNS34" s="185"/>
      <c r="UNT34" s="185"/>
      <c r="UNU34" s="185"/>
      <c r="UNV34" s="185"/>
      <c r="UNW34" s="185"/>
      <c r="UNX34" s="185"/>
      <c r="UNY34" s="185"/>
      <c r="UNZ34" s="185"/>
      <c r="UOA34" s="185"/>
      <c r="UOB34" s="185"/>
      <c r="UOC34" s="185"/>
      <c r="UOD34" s="185"/>
      <c r="UOE34" s="185"/>
      <c r="UOF34" s="185"/>
      <c r="UOG34" s="185"/>
      <c r="UOH34" s="185"/>
      <c r="UOI34" s="185"/>
      <c r="UOJ34" s="185"/>
      <c r="UOK34" s="185"/>
      <c r="UOL34" s="185"/>
      <c r="UOM34" s="185"/>
      <c r="UON34" s="185"/>
      <c r="UOO34" s="185"/>
      <c r="UOP34" s="185"/>
      <c r="UOQ34" s="185"/>
      <c r="UOR34" s="185"/>
      <c r="UOS34" s="185"/>
      <c r="UOT34" s="185"/>
      <c r="UOU34" s="185"/>
      <c r="UOV34" s="185"/>
      <c r="UOW34" s="185"/>
      <c r="UOX34" s="185"/>
      <c r="UOY34" s="185"/>
      <c r="UOZ34" s="185"/>
      <c r="UPA34" s="185"/>
      <c r="UPB34" s="185"/>
      <c r="UPC34" s="185"/>
      <c r="UPD34" s="185"/>
      <c r="UPE34" s="185"/>
      <c r="UPF34" s="185"/>
      <c r="UPG34" s="185"/>
      <c r="UPH34" s="185"/>
      <c r="UPI34" s="185"/>
      <c r="UPJ34" s="185"/>
      <c r="UPK34" s="185"/>
      <c r="UPL34" s="185"/>
      <c r="UPM34" s="185"/>
      <c r="UPN34" s="185"/>
      <c r="UPO34" s="185"/>
      <c r="UPP34" s="185"/>
      <c r="UPQ34" s="185"/>
      <c r="UPR34" s="185"/>
      <c r="UPS34" s="185"/>
      <c r="UPT34" s="185"/>
      <c r="UPU34" s="185"/>
      <c r="UPV34" s="185"/>
      <c r="UPW34" s="185"/>
      <c r="UPX34" s="185"/>
      <c r="UPY34" s="185"/>
      <c r="UPZ34" s="185"/>
      <c r="UQA34" s="185"/>
      <c r="UQB34" s="185"/>
      <c r="UQC34" s="185"/>
      <c r="UQD34" s="185"/>
      <c r="UQE34" s="185"/>
      <c r="UQF34" s="185"/>
      <c r="UQG34" s="185"/>
      <c r="UQH34" s="185"/>
      <c r="UQI34" s="185"/>
      <c r="UQJ34" s="185"/>
      <c r="UQK34" s="185"/>
      <c r="UQL34" s="185"/>
      <c r="UQM34" s="185"/>
      <c r="UQN34" s="185"/>
      <c r="UQO34" s="185"/>
      <c r="UQP34" s="185"/>
      <c r="UQQ34" s="185"/>
      <c r="UQR34" s="185"/>
      <c r="UQS34" s="185"/>
      <c r="UQT34" s="185"/>
      <c r="UQU34" s="185"/>
      <c r="UQV34" s="185"/>
      <c r="UQW34" s="185"/>
      <c r="UQX34" s="185"/>
      <c r="UQY34" s="185"/>
      <c r="UQZ34" s="185"/>
      <c r="URA34" s="185"/>
      <c r="URB34" s="185"/>
      <c r="URC34" s="185"/>
      <c r="URD34" s="185"/>
      <c r="URE34" s="185"/>
      <c r="URF34" s="185"/>
      <c r="URG34" s="185"/>
      <c r="URH34" s="185"/>
      <c r="URI34" s="185"/>
      <c r="URJ34" s="185"/>
      <c r="URK34" s="185"/>
      <c r="URL34" s="185"/>
      <c r="URM34" s="185"/>
      <c r="URN34" s="185"/>
      <c r="URO34" s="185"/>
      <c r="URP34" s="185"/>
      <c r="URQ34" s="185"/>
      <c r="URR34" s="185"/>
      <c r="URS34" s="185"/>
      <c r="URT34" s="185"/>
      <c r="URU34" s="185"/>
      <c r="URV34" s="185"/>
      <c r="URW34" s="185"/>
      <c r="URX34" s="185"/>
      <c r="URY34" s="185"/>
      <c r="URZ34" s="185"/>
      <c r="USA34" s="185"/>
      <c r="USB34" s="185"/>
      <c r="USC34" s="185"/>
      <c r="USD34" s="185"/>
      <c r="USE34" s="185"/>
      <c r="USF34" s="185"/>
      <c r="USG34" s="185"/>
      <c r="USH34" s="185"/>
      <c r="USI34" s="185"/>
      <c r="USJ34" s="185"/>
      <c r="USK34" s="185"/>
      <c r="USL34" s="185"/>
      <c r="USM34" s="185"/>
      <c r="USN34" s="185"/>
      <c r="USO34" s="185"/>
      <c r="USP34" s="185"/>
      <c r="USQ34" s="185"/>
      <c r="USR34" s="185"/>
      <c r="USS34" s="185"/>
      <c r="UST34" s="185"/>
      <c r="USU34" s="185"/>
      <c r="USV34" s="185"/>
      <c r="USW34" s="185"/>
      <c r="USX34" s="185"/>
      <c r="USY34" s="185"/>
      <c r="USZ34" s="185"/>
      <c r="UTA34" s="185"/>
      <c r="UTB34" s="185"/>
      <c r="UTC34" s="185"/>
      <c r="UTD34" s="185"/>
      <c r="UTE34" s="185"/>
      <c r="UTF34" s="185"/>
      <c r="UTG34" s="185"/>
      <c r="UTH34" s="185"/>
      <c r="UTI34" s="185"/>
      <c r="UTJ34" s="185"/>
      <c r="UTK34" s="185"/>
      <c r="UTL34" s="185"/>
      <c r="UTM34" s="185"/>
      <c r="UTN34" s="185"/>
      <c r="UTO34" s="185"/>
      <c r="UTP34" s="185"/>
      <c r="UTQ34" s="185"/>
      <c r="UTR34" s="185"/>
      <c r="UTS34" s="185"/>
      <c r="UTT34" s="185"/>
      <c r="UTU34" s="185"/>
      <c r="UTV34" s="185"/>
      <c r="UTW34" s="185"/>
      <c r="UTX34" s="185"/>
      <c r="UTY34" s="185"/>
      <c r="UTZ34" s="185"/>
      <c r="UUA34" s="185"/>
      <c r="UUB34" s="185"/>
      <c r="UUC34" s="185"/>
      <c r="UUD34" s="185"/>
      <c r="UUE34" s="185"/>
      <c r="UUF34" s="185"/>
      <c r="UUG34" s="185"/>
      <c r="UUH34" s="185"/>
      <c r="UUI34" s="185"/>
      <c r="UUJ34" s="185"/>
      <c r="UUK34" s="185"/>
      <c r="UUL34" s="185"/>
      <c r="UUM34" s="185"/>
      <c r="UUN34" s="185"/>
      <c r="UUO34" s="185"/>
      <c r="UUP34" s="185"/>
      <c r="UUQ34" s="185"/>
      <c r="UUR34" s="185"/>
      <c r="UUS34" s="185"/>
      <c r="UUT34" s="185"/>
      <c r="UUU34" s="185"/>
      <c r="UUV34" s="185"/>
      <c r="UUW34" s="185"/>
      <c r="UUX34" s="185"/>
      <c r="UUY34" s="185"/>
      <c r="UUZ34" s="185"/>
      <c r="UVA34" s="185"/>
      <c r="UVB34" s="185"/>
      <c r="UVC34" s="185"/>
      <c r="UVD34" s="185"/>
      <c r="UVE34" s="185"/>
      <c r="UVF34" s="185"/>
      <c r="UVG34" s="185"/>
      <c r="UVH34" s="185"/>
      <c r="UVI34" s="185"/>
      <c r="UVJ34" s="185"/>
      <c r="UVK34" s="185"/>
      <c r="UVL34" s="185"/>
      <c r="UVM34" s="185"/>
      <c r="UVN34" s="185"/>
      <c r="UVO34" s="185"/>
      <c r="UVP34" s="185"/>
      <c r="UVQ34" s="185"/>
      <c r="UVR34" s="185"/>
      <c r="UVS34" s="185"/>
      <c r="UVT34" s="185"/>
      <c r="UVU34" s="185"/>
      <c r="UVV34" s="185"/>
      <c r="UVW34" s="185"/>
      <c r="UVX34" s="185"/>
      <c r="UVY34" s="185"/>
      <c r="UVZ34" s="185"/>
      <c r="UWA34" s="185"/>
      <c r="UWB34" s="185"/>
      <c r="UWC34" s="185"/>
      <c r="UWD34" s="185"/>
      <c r="UWE34" s="185"/>
      <c r="UWF34" s="185"/>
      <c r="UWG34" s="185"/>
      <c r="UWH34" s="185"/>
      <c r="UWI34" s="185"/>
      <c r="UWJ34" s="185"/>
      <c r="UWK34" s="185"/>
      <c r="UWL34" s="185"/>
      <c r="UWM34" s="185"/>
      <c r="UWN34" s="185"/>
      <c r="UWO34" s="185"/>
      <c r="UWP34" s="185"/>
      <c r="UWQ34" s="185"/>
      <c r="UWR34" s="185"/>
      <c r="UWS34" s="185"/>
      <c r="UWT34" s="185"/>
      <c r="UWU34" s="185"/>
      <c r="UWV34" s="185"/>
      <c r="UWW34" s="185"/>
      <c r="UWX34" s="185"/>
      <c r="UWY34" s="185"/>
      <c r="UWZ34" s="185"/>
      <c r="UXA34" s="185"/>
      <c r="UXB34" s="185"/>
      <c r="UXC34" s="185"/>
      <c r="UXD34" s="185"/>
      <c r="UXE34" s="185"/>
      <c r="UXF34" s="185"/>
      <c r="UXG34" s="185"/>
      <c r="UXH34" s="185"/>
      <c r="UXI34" s="185"/>
      <c r="UXJ34" s="185"/>
      <c r="UXK34" s="185"/>
      <c r="UXL34" s="185"/>
      <c r="UXM34" s="185"/>
      <c r="UXN34" s="185"/>
      <c r="UXO34" s="185"/>
      <c r="UXP34" s="185"/>
      <c r="UXQ34" s="185"/>
      <c r="UXR34" s="185"/>
      <c r="UXS34" s="185"/>
      <c r="UXT34" s="185"/>
      <c r="UXU34" s="185"/>
      <c r="UXV34" s="185"/>
      <c r="UXW34" s="185"/>
      <c r="UXX34" s="185"/>
      <c r="UXY34" s="185"/>
      <c r="UXZ34" s="185"/>
      <c r="UYA34" s="185"/>
      <c r="UYB34" s="185"/>
      <c r="UYC34" s="185"/>
      <c r="UYD34" s="185"/>
      <c r="UYE34" s="185"/>
      <c r="UYF34" s="185"/>
      <c r="UYG34" s="185"/>
      <c r="UYH34" s="185"/>
      <c r="UYI34" s="185"/>
      <c r="UYJ34" s="185"/>
      <c r="UYK34" s="185"/>
      <c r="UYL34" s="185"/>
      <c r="UYM34" s="185"/>
      <c r="UYN34" s="185"/>
      <c r="UYO34" s="185"/>
      <c r="UYP34" s="185"/>
      <c r="UYQ34" s="185"/>
      <c r="UYR34" s="185"/>
      <c r="UYS34" s="185"/>
      <c r="UYT34" s="185"/>
      <c r="UYU34" s="185"/>
      <c r="UYV34" s="185"/>
      <c r="UYW34" s="185"/>
      <c r="UYX34" s="185"/>
      <c r="UYY34" s="185"/>
      <c r="UYZ34" s="185"/>
      <c r="UZA34" s="185"/>
      <c r="UZB34" s="185"/>
      <c r="UZC34" s="185"/>
      <c r="UZD34" s="185"/>
      <c r="UZE34" s="185"/>
      <c r="UZF34" s="185"/>
      <c r="UZG34" s="185"/>
      <c r="UZH34" s="185"/>
      <c r="UZI34" s="185"/>
      <c r="UZJ34" s="185"/>
      <c r="UZK34" s="185"/>
      <c r="UZL34" s="185"/>
      <c r="UZM34" s="185"/>
      <c r="UZN34" s="185"/>
      <c r="UZO34" s="185"/>
      <c r="UZP34" s="185"/>
      <c r="UZQ34" s="185"/>
      <c r="UZR34" s="185"/>
      <c r="UZS34" s="185"/>
      <c r="UZT34" s="185"/>
      <c r="UZU34" s="185"/>
      <c r="UZV34" s="185"/>
      <c r="UZW34" s="185"/>
      <c r="UZX34" s="185"/>
      <c r="UZY34" s="185"/>
      <c r="UZZ34" s="185"/>
      <c r="VAA34" s="185"/>
      <c r="VAB34" s="185"/>
      <c r="VAC34" s="185"/>
      <c r="VAD34" s="185"/>
      <c r="VAE34" s="185"/>
      <c r="VAF34" s="185"/>
      <c r="VAG34" s="185"/>
      <c r="VAH34" s="185"/>
      <c r="VAI34" s="185"/>
      <c r="VAJ34" s="185"/>
      <c r="VAK34" s="185"/>
      <c r="VAL34" s="185"/>
      <c r="VAM34" s="185"/>
      <c r="VAN34" s="185"/>
      <c r="VAO34" s="185"/>
      <c r="VAP34" s="185"/>
      <c r="VAQ34" s="185"/>
      <c r="VAR34" s="185"/>
      <c r="VAS34" s="185"/>
      <c r="VAT34" s="185"/>
      <c r="VAU34" s="185"/>
      <c r="VAV34" s="185"/>
      <c r="VAW34" s="185"/>
      <c r="VAX34" s="185"/>
      <c r="VAY34" s="185"/>
      <c r="VAZ34" s="185"/>
      <c r="VBA34" s="185"/>
      <c r="VBB34" s="185"/>
      <c r="VBC34" s="185"/>
      <c r="VBD34" s="185"/>
      <c r="VBE34" s="185"/>
      <c r="VBF34" s="185"/>
      <c r="VBG34" s="185"/>
      <c r="VBH34" s="185"/>
      <c r="VBI34" s="185"/>
      <c r="VBJ34" s="185"/>
      <c r="VBK34" s="185"/>
      <c r="VBL34" s="185"/>
      <c r="VBM34" s="185"/>
      <c r="VBN34" s="185"/>
      <c r="VBO34" s="185"/>
      <c r="VBP34" s="185"/>
      <c r="VBQ34" s="185"/>
      <c r="VBR34" s="185"/>
      <c r="VBS34" s="185"/>
      <c r="VBT34" s="185"/>
      <c r="VBU34" s="185"/>
      <c r="VBV34" s="185"/>
      <c r="VBW34" s="185"/>
      <c r="VBX34" s="185"/>
      <c r="VBY34" s="185"/>
      <c r="VBZ34" s="185"/>
      <c r="VCA34" s="185"/>
      <c r="VCB34" s="185"/>
      <c r="VCC34" s="185"/>
      <c r="VCD34" s="185"/>
      <c r="VCE34" s="185"/>
      <c r="VCF34" s="185"/>
      <c r="VCG34" s="185"/>
      <c r="VCH34" s="185"/>
      <c r="VCI34" s="185"/>
      <c r="VCJ34" s="185"/>
      <c r="VCK34" s="185"/>
      <c r="VCL34" s="185"/>
      <c r="VCM34" s="185"/>
      <c r="VCN34" s="185"/>
      <c r="VCO34" s="185"/>
      <c r="VCP34" s="185"/>
      <c r="VCQ34" s="185"/>
      <c r="VCR34" s="185"/>
      <c r="VCS34" s="185"/>
      <c r="VCT34" s="185"/>
      <c r="VCU34" s="185"/>
      <c r="VCV34" s="185"/>
      <c r="VCW34" s="185"/>
      <c r="VCX34" s="185"/>
      <c r="VCY34" s="185"/>
      <c r="VCZ34" s="185"/>
      <c r="VDA34" s="185"/>
      <c r="VDB34" s="185"/>
      <c r="VDC34" s="185"/>
      <c r="VDD34" s="185"/>
      <c r="VDE34" s="185"/>
      <c r="VDF34" s="185"/>
      <c r="VDG34" s="185"/>
      <c r="VDH34" s="185"/>
      <c r="VDI34" s="185"/>
      <c r="VDJ34" s="185"/>
      <c r="VDK34" s="185"/>
      <c r="VDL34" s="185"/>
      <c r="VDM34" s="185"/>
      <c r="VDN34" s="185"/>
      <c r="VDO34" s="185"/>
      <c r="VDP34" s="185"/>
      <c r="VDQ34" s="185"/>
      <c r="VDR34" s="185"/>
      <c r="VDS34" s="185"/>
      <c r="VDT34" s="185"/>
      <c r="VDU34" s="185"/>
      <c r="VDV34" s="185"/>
      <c r="VDW34" s="185"/>
      <c r="VDX34" s="185"/>
      <c r="VDY34" s="185"/>
      <c r="VDZ34" s="185"/>
      <c r="VEA34" s="185"/>
      <c r="VEB34" s="185"/>
      <c r="VEC34" s="185"/>
      <c r="VED34" s="185"/>
      <c r="VEE34" s="185"/>
      <c r="VEF34" s="185"/>
      <c r="VEG34" s="185"/>
      <c r="VEH34" s="185"/>
      <c r="VEI34" s="185"/>
      <c r="VEJ34" s="185"/>
      <c r="VEK34" s="185"/>
      <c r="VEL34" s="185"/>
      <c r="VEM34" s="185"/>
      <c r="VEN34" s="185"/>
      <c r="VEO34" s="185"/>
      <c r="VEP34" s="185"/>
      <c r="VEQ34" s="185"/>
      <c r="VER34" s="185"/>
      <c r="VES34" s="185"/>
      <c r="VET34" s="185"/>
      <c r="VEU34" s="185"/>
      <c r="VEV34" s="185"/>
      <c r="VEW34" s="185"/>
      <c r="VEX34" s="185"/>
      <c r="VEY34" s="185"/>
      <c r="VEZ34" s="185"/>
      <c r="VFA34" s="185"/>
      <c r="VFB34" s="185"/>
      <c r="VFC34" s="185"/>
      <c r="VFD34" s="185"/>
      <c r="VFE34" s="185"/>
      <c r="VFF34" s="185"/>
      <c r="VFG34" s="185"/>
      <c r="VFH34" s="185"/>
      <c r="VFI34" s="185"/>
      <c r="VFJ34" s="185"/>
      <c r="VFK34" s="185"/>
      <c r="VFL34" s="185"/>
      <c r="VFM34" s="185"/>
      <c r="VFN34" s="185"/>
      <c r="VFO34" s="185"/>
      <c r="VFP34" s="185"/>
      <c r="VFQ34" s="185"/>
      <c r="VFR34" s="185"/>
      <c r="VFS34" s="185"/>
      <c r="VFT34" s="185"/>
      <c r="VFU34" s="185"/>
      <c r="VFV34" s="185"/>
      <c r="VFW34" s="185"/>
      <c r="VFX34" s="185"/>
      <c r="VFY34" s="185"/>
      <c r="VFZ34" s="185"/>
      <c r="VGA34" s="185"/>
      <c r="VGB34" s="185"/>
      <c r="VGC34" s="185"/>
      <c r="VGD34" s="185"/>
      <c r="VGE34" s="185"/>
      <c r="VGF34" s="185"/>
      <c r="VGG34" s="185"/>
      <c r="VGH34" s="185"/>
      <c r="VGI34" s="185"/>
      <c r="VGJ34" s="185"/>
      <c r="VGK34" s="185"/>
      <c r="VGL34" s="185"/>
      <c r="VGM34" s="185"/>
      <c r="VGN34" s="185"/>
      <c r="VGO34" s="185"/>
      <c r="VGP34" s="185"/>
      <c r="VGQ34" s="185"/>
      <c r="VGR34" s="185"/>
      <c r="VGS34" s="185"/>
      <c r="VGT34" s="185"/>
      <c r="VGU34" s="185"/>
      <c r="VGV34" s="185"/>
      <c r="VGW34" s="185"/>
      <c r="VGX34" s="185"/>
      <c r="VGY34" s="185"/>
      <c r="VGZ34" s="185"/>
      <c r="VHA34" s="185"/>
      <c r="VHB34" s="185"/>
      <c r="VHC34" s="185"/>
      <c r="VHD34" s="185"/>
      <c r="VHE34" s="185"/>
      <c r="VHF34" s="185"/>
      <c r="VHG34" s="185"/>
      <c r="VHH34" s="185"/>
      <c r="VHI34" s="185"/>
      <c r="VHJ34" s="185"/>
      <c r="VHK34" s="185"/>
      <c r="VHL34" s="185"/>
      <c r="VHM34" s="185"/>
      <c r="VHN34" s="185"/>
      <c r="VHO34" s="185"/>
      <c r="VHP34" s="185"/>
      <c r="VHQ34" s="185"/>
      <c r="VHR34" s="185"/>
      <c r="VHS34" s="185"/>
      <c r="VHT34" s="185"/>
      <c r="VHU34" s="185"/>
      <c r="VHV34" s="185"/>
      <c r="VHW34" s="185"/>
      <c r="VHX34" s="185"/>
      <c r="VHY34" s="185"/>
      <c r="VHZ34" s="185"/>
      <c r="VIA34" s="185"/>
      <c r="VIB34" s="185"/>
      <c r="VIC34" s="185"/>
      <c r="VID34" s="185"/>
      <c r="VIE34" s="185"/>
      <c r="VIF34" s="185"/>
      <c r="VIG34" s="185"/>
      <c r="VIH34" s="185"/>
      <c r="VII34" s="185"/>
      <c r="VIJ34" s="185"/>
      <c r="VIK34" s="185"/>
      <c r="VIL34" s="185"/>
      <c r="VIM34" s="185"/>
      <c r="VIN34" s="185"/>
      <c r="VIO34" s="185"/>
      <c r="VIP34" s="185"/>
      <c r="VIQ34" s="185"/>
      <c r="VIR34" s="185"/>
      <c r="VIS34" s="185"/>
      <c r="VIT34" s="185"/>
      <c r="VIU34" s="185"/>
      <c r="VIV34" s="185"/>
      <c r="VIW34" s="185"/>
      <c r="VIX34" s="185"/>
      <c r="VIY34" s="185"/>
      <c r="VIZ34" s="185"/>
      <c r="VJA34" s="185"/>
      <c r="VJB34" s="185"/>
      <c r="VJC34" s="185"/>
      <c r="VJD34" s="185"/>
      <c r="VJE34" s="185"/>
      <c r="VJF34" s="185"/>
      <c r="VJG34" s="185"/>
      <c r="VJH34" s="185"/>
      <c r="VJI34" s="185"/>
      <c r="VJJ34" s="185"/>
      <c r="VJK34" s="185"/>
      <c r="VJL34" s="185"/>
      <c r="VJM34" s="185"/>
      <c r="VJN34" s="185"/>
      <c r="VJO34" s="185"/>
      <c r="VJP34" s="185"/>
      <c r="VJQ34" s="185"/>
      <c r="VJR34" s="185"/>
      <c r="VJS34" s="185"/>
      <c r="VJT34" s="185"/>
      <c r="VJU34" s="185"/>
      <c r="VJV34" s="185"/>
      <c r="VJW34" s="185"/>
      <c r="VJX34" s="185"/>
      <c r="VJY34" s="185"/>
      <c r="VJZ34" s="185"/>
      <c r="VKA34" s="185"/>
      <c r="VKB34" s="185"/>
      <c r="VKC34" s="185"/>
      <c r="VKD34" s="185"/>
      <c r="VKE34" s="185"/>
      <c r="VKF34" s="185"/>
      <c r="VKG34" s="185"/>
      <c r="VKH34" s="185"/>
      <c r="VKI34" s="185"/>
      <c r="VKJ34" s="185"/>
      <c r="VKK34" s="185"/>
      <c r="VKL34" s="185"/>
      <c r="VKM34" s="185"/>
      <c r="VKN34" s="185"/>
      <c r="VKO34" s="185"/>
      <c r="VKP34" s="185"/>
      <c r="VKQ34" s="185"/>
      <c r="VKR34" s="185"/>
      <c r="VKS34" s="185"/>
      <c r="VKT34" s="185"/>
      <c r="VKU34" s="185"/>
      <c r="VKV34" s="185"/>
      <c r="VKW34" s="185"/>
      <c r="VKX34" s="185"/>
      <c r="VKY34" s="185"/>
      <c r="VKZ34" s="185"/>
      <c r="VLA34" s="185"/>
      <c r="VLB34" s="185"/>
      <c r="VLC34" s="185"/>
      <c r="VLD34" s="185"/>
      <c r="VLE34" s="185"/>
      <c r="VLF34" s="185"/>
      <c r="VLG34" s="185"/>
      <c r="VLH34" s="185"/>
      <c r="VLI34" s="185"/>
      <c r="VLJ34" s="185"/>
      <c r="VLK34" s="185"/>
      <c r="VLL34" s="185"/>
      <c r="VLM34" s="185"/>
      <c r="VLN34" s="185"/>
      <c r="VLO34" s="185"/>
      <c r="VLP34" s="185"/>
      <c r="VLQ34" s="185"/>
      <c r="VLR34" s="185"/>
      <c r="VLS34" s="185"/>
      <c r="VLT34" s="185"/>
      <c r="VLU34" s="185"/>
      <c r="VLV34" s="185"/>
      <c r="VLW34" s="185"/>
      <c r="VLX34" s="185"/>
      <c r="VLY34" s="185"/>
      <c r="VLZ34" s="185"/>
      <c r="VMA34" s="185"/>
      <c r="VMB34" s="185"/>
      <c r="VMC34" s="185"/>
      <c r="VMD34" s="185"/>
      <c r="VME34" s="185"/>
      <c r="VMF34" s="185"/>
      <c r="VMG34" s="185"/>
      <c r="VMH34" s="185"/>
      <c r="VMI34" s="185"/>
      <c r="VMJ34" s="185"/>
      <c r="VMK34" s="185"/>
      <c r="VML34" s="185"/>
      <c r="VMM34" s="185"/>
      <c r="VMN34" s="185"/>
      <c r="VMO34" s="185"/>
      <c r="VMP34" s="185"/>
      <c r="VMQ34" s="185"/>
      <c r="VMR34" s="185"/>
      <c r="VMS34" s="185"/>
      <c r="VMT34" s="185"/>
      <c r="VMU34" s="185"/>
      <c r="VMV34" s="185"/>
      <c r="VMW34" s="185"/>
      <c r="VMX34" s="185"/>
      <c r="VMY34" s="185"/>
      <c r="VMZ34" s="185"/>
      <c r="VNA34" s="185"/>
      <c r="VNB34" s="185"/>
      <c r="VNC34" s="185"/>
      <c r="VND34" s="185"/>
      <c r="VNE34" s="185"/>
      <c r="VNF34" s="185"/>
      <c r="VNG34" s="185"/>
      <c r="VNH34" s="185"/>
      <c r="VNI34" s="185"/>
      <c r="VNJ34" s="185"/>
      <c r="VNK34" s="185"/>
      <c r="VNL34" s="185"/>
      <c r="VNM34" s="185"/>
      <c r="VNN34" s="185"/>
      <c r="VNO34" s="185"/>
      <c r="VNP34" s="185"/>
      <c r="VNQ34" s="185"/>
      <c r="VNR34" s="185"/>
      <c r="VNS34" s="185"/>
      <c r="VNT34" s="185"/>
      <c r="VNU34" s="185"/>
      <c r="VNV34" s="185"/>
      <c r="VNW34" s="185"/>
      <c r="VNX34" s="185"/>
      <c r="VNY34" s="185"/>
      <c r="VNZ34" s="185"/>
      <c r="VOA34" s="185"/>
      <c r="VOB34" s="185"/>
      <c r="VOC34" s="185"/>
      <c r="VOD34" s="185"/>
      <c r="VOE34" s="185"/>
      <c r="VOF34" s="185"/>
      <c r="VOG34" s="185"/>
      <c r="VOH34" s="185"/>
      <c r="VOI34" s="185"/>
      <c r="VOJ34" s="185"/>
      <c r="VOK34" s="185"/>
      <c r="VOL34" s="185"/>
      <c r="VOM34" s="185"/>
      <c r="VON34" s="185"/>
      <c r="VOO34" s="185"/>
      <c r="VOP34" s="185"/>
      <c r="VOQ34" s="185"/>
      <c r="VOR34" s="185"/>
      <c r="VOS34" s="185"/>
      <c r="VOT34" s="185"/>
      <c r="VOU34" s="185"/>
      <c r="VOV34" s="185"/>
      <c r="VOW34" s="185"/>
      <c r="VOX34" s="185"/>
      <c r="VOY34" s="185"/>
      <c r="VOZ34" s="185"/>
      <c r="VPA34" s="185"/>
      <c r="VPB34" s="185"/>
      <c r="VPC34" s="185"/>
      <c r="VPD34" s="185"/>
      <c r="VPE34" s="185"/>
      <c r="VPF34" s="185"/>
      <c r="VPG34" s="185"/>
      <c r="VPH34" s="185"/>
      <c r="VPI34" s="185"/>
      <c r="VPJ34" s="185"/>
      <c r="VPK34" s="185"/>
      <c r="VPL34" s="185"/>
      <c r="VPM34" s="185"/>
      <c r="VPN34" s="185"/>
      <c r="VPO34" s="185"/>
      <c r="VPP34" s="185"/>
      <c r="VPQ34" s="185"/>
      <c r="VPR34" s="185"/>
      <c r="VPS34" s="185"/>
      <c r="VPT34" s="185"/>
      <c r="VPU34" s="185"/>
      <c r="VPV34" s="185"/>
      <c r="VPW34" s="185"/>
      <c r="VPX34" s="185"/>
      <c r="VPY34" s="185"/>
      <c r="VPZ34" s="185"/>
      <c r="VQA34" s="185"/>
      <c r="VQB34" s="185"/>
      <c r="VQC34" s="185"/>
      <c r="VQD34" s="185"/>
      <c r="VQE34" s="185"/>
      <c r="VQF34" s="185"/>
      <c r="VQG34" s="185"/>
      <c r="VQH34" s="185"/>
      <c r="VQI34" s="185"/>
      <c r="VQJ34" s="185"/>
      <c r="VQK34" s="185"/>
      <c r="VQL34" s="185"/>
      <c r="VQM34" s="185"/>
      <c r="VQN34" s="185"/>
      <c r="VQO34" s="185"/>
      <c r="VQP34" s="185"/>
      <c r="VQQ34" s="185"/>
      <c r="VQR34" s="185"/>
      <c r="VQS34" s="185"/>
      <c r="VQT34" s="185"/>
      <c r="VQU34" s="185"/>
      <c r="VQV34" s="185"/>
      <c r="VQW34" s="185"/>
      <c r="VQX34" s="185"/>
      <c r="VQY34" s="185"/>
      <c r="VQZ34" s="185"/>
      <c r="VRA34" s="185"/>
      <c r="VRB34" s="185"/>
      <c r="VRC34" s="185"/>
      <c r="VRD34" s="185"/>
      <c r="VRE34" s="185"/>
      <c r="VRF34" s="185"/>
      <c r="VRG34" s="185"/>
      <c r="VRH34" s="185"/>
      <c r="VRI34" s="185"/>
      <c r="VRJ34" s="185"/>
      <c r="VRK34" s="185"/>
      <c r="VRL34" s="185"/>
      <c r="VRM34" s="185"/>
      <c r="VRN34" s="185"/>
      <c r="VRO34" s="185"/>
      <c r="VRP34" s="185"/>
      <c r="VRQ34" s="185"/>
      <c r="VRR34" s="185"/>
      <c r="VRS34" s="185"/>
      <c r="VRT34" s="185"/>
      <c r="VRU34" s="185"/>
      <c r="VRV34" s="185"/>
      <c r="VRW34" s="185"/>
      <c r="VRX34" s="185"/>
      <c r="VRY34" s="185"/>
      <c r="VRZ34" s="185"/>
      <c r="VSA34" s="185"/>
      <c r="VSB34" s="185"/>
      <c r="VSC34" s="185"/>
      <c r="VSD34" s="185"/>
      <c r="VSE34" s="185"/>
      <c r="VSF34" s="185"/>
      <c r="VSG34" s="185"/>
      <c r="VSH34" s="185"/>
      <c r="VSI34" s="185"/>
      <c r="VSJ34" s="185"/>
      <c r="VSK34" s="185"/>
      <c r="VSL34" s="185"/>
      <c r="VSM34" s="185"/>
      <c r="VSN34" s="185"/>
      <c r="VSO34" s="185"/>
      <c r="VSP34" s="185"/>
      <c r="VSQ34" s="185"/>
      <c r="VSR34" s="185"/>
      <c r="VSS34" s="185"/>
      <c r="VST34" s="185"/>
      <c r="VSU34" s="185"/>
      <c r="VSV34" s="185"/>
      <c r="VSW34" s="185"/>
      <c r="VSX34" s="185"/>
      <c r="VSY34" s="185"/>
      <c r="VSZ34" s="185"/>
      <c r="VTA34" s="185"/>
      <c r="VTB34" s="185"/>
      <c r="VTC34" s="185"/>
      <c r="VTD34" s="185"/>
      <c r="VTE34" s="185"/>
      <c r="VTF34" s="185"/>
      <c r="VTG34" s="185"/>
      <c r="VTH34" s="185"/>
      <c r="VTI34" s="185"/>
      <c r="VTJ34" s="185"/>
      <c r="VTK34" s="185"/>
      <c r="VTL34" s="185"/>
      <c r="VTM34" s="185"/>
      <c r="VTN34" s="185"/>
      <c r="VTO34" s="185"/>
      <c r="VTP34" s="185"/>
      <c r="VTQ34" s="185"/>
      <c r="VTR34" s="185"/>
      <c r="VTS34" s="185"/>
      <c r="VTT34" s="185"/>
      <c r="VTU34" s="185"/>
      <c r="VTV34" s="185"/>
      <c r="VTW34" s="185"/>
      <c r="VTX34" s="185"/>
      <c r="VTY34" s="185"/>
      <c r="VTZ34" s="185"/>
      <c r="VUA34" s="185"/>
      <c r="VUB34" s="185"/>
      <c r="VUC34" s="185"/>
      <c r="VUD34" s="185"/>
      <c r="VUE34" s="185"/>
      <c r="VUF34" s="185"/>
      <c r="VUG34" s="185"/>
      <c r="VUH34" s="185"/>
      <c r="VUI34" s="185"/>
      <c r="VUJ34" s="185"/>
      <c r="VUK34" s="185"/>
      <c r="VUL34" s="185"/>
      <c r="VUM34" s="185"/>
      <c r="VUN34" s="185"/>
      <c r="VUO34" s="185"/>
      <c r="VUP34" s="185"/>
      <c r="VUQ34" s="185"/>
      <c r="VUR34" s="185"/>
      <c r="VUS34" s="185"/>
      <c r="VUT34" s="185"/>
      <c r="VUU34" s="185"/>
      <c r="VUV34" s="185"/>
      <c r="VUW34" s="185"/>
      <c r="VUX34" s="185"/>
      <c r="VUY34" s="185"/>
      <c r="VUZ34" s="185"/>
      <c r="VVA34" s="185"/>
      <c r="VVB34" s="185"/>
      <c r="VVC34" s="185"/>
      <c r="VVD34" s="185"/>
      <c r="VVE34" s="185"/>
      <c r="VVF34" s="185"/>
      <c r="VVG34" s="185"/>
      <c r="VVH34" s="185"/>
      <c r="VVI34" s="185"/>
      <c r="VVJ34" s="185"/>
      <c r="VVK34" s="185"/>
      <c r="VVL34" s="185"/>
      <c r="VVM34" s="185"/>
      <c r="VVN34" s="185"/>
      <c r="VVO34" s="185"/>
      <c r="VVP34" s="185"/>
      <c r="VVQ34" s="185"/>
      <c r="VVR34" s="185"/>
      <c r="VVS34" s="185"/>
      <c r="VVT34" s="185"/>
      <c r="VVU34" s="185"/>
      <c r="VVV34" s="185"/>
      <c r="VVW34" s="185"/>
      <c r="VVX34" s="185"/>
      <c r="VVY34" s="185"/>
      <c r="VVZ34" s="185"/>
      <c r="VWA34" s="185"/>
      <c r="VWB34" s="185"/>
      <c r="VWC34" s="185"/>
      <c r="VWD34" s="185"/>
      <c r="VWE34" s="185"/>
      <c r="VWF34" s="185"/>
      <c r="VWG34" s="185"/>
      <c r="VWH34" s="185"/>
      <c r="VWI34" s="185"/>
      <c r="VWJ34" s="185"/>
      <c r="VWK34" s="185"/>
      <c r="VWL34" s="185"/>
      <c r="VWM34" s="185"/>
      <c r="VWN34" s="185"/>
      <c r="VWO34" s="185"/>
      <c r="VWP34" s="185"/>
      <c r="VWQ34" s="185"/>
      <c r="VWR34" s="185"/>
      <c r="VWS34" s="185"/>
      <c r="VWT34" s="185"/>
      <c r="VWU34" s="185"/>
      <c r="VWV34" s="185"/>
      <c r="VWW34" s="185"/>
      <c r="VWX34" s="185"/>
      <c r="VWY34" s="185"/>
      <c r="VWZ34" s="185"/>
      <c r="VXA34" s="185"/>
      <c r="VXB34" s="185"/>
      <c r="VXC34" s="185"/>
      <c r="VXD34" s="185"/>
      <c r="VXE34" s="185"/>
      <c r="VXF34" s="185"/>
      <c r="VXG34" s="185"/>
      <c r="VXH34" s="185"/>
      <c r="VXI34" s="185"/>
      <c r="VXJ34" s="185"/>
      <c r="VXK34" s="185"/>
      <c r="VXL34" s="185"/>
      <c r="VXM34" s="185"/>
      <c r="VXN34" s="185"/>
      <c r="VXO34" s="185"/>
      <c r="VXP34" s="185"/>
      <c r="VXQ34" s="185"/>
      <c r="VXR34" s="185"/>
      <c r="VXS34" s="185"/>
      <c r="VXT34" s="185"/>
      <c r="VXU34" s="185"/>
      <c r="VXV34" s="185"/>
      <c r="VXW34" s="185"/>
      <c r="VXX34" s="185"/>
      <c r="VXY34" s="185"/>
      <c r="VXZ34" s="185"/>
      <c r="VYA34" s="185"/>
      <c r="VYB34" s="185"/>
      <c r="VYC34" s="185"/>
      <c r="VYD34" s="185"/>
      <c r="VYE34" s="185"/>
      <c r="VYF34" s="185"/>
      <c r="VYG34" s="185"/>
      <c r="VYH34" s="185"/>
      <c r="VYI34" s="185"/>
      <c r="VYJ34" s="185"/>
      <c r="VYK34" s="185"/>
      <c r="VYL34" s="185"/>
      <c r="VYM34" s="185"/>
      <c r="VYN34" s="185"/>
      <c r="VYO34" s="185"/>
      <c r="VYP34" s="185"/>
      <c r="VYQ34" s="185"/>
      <c r="VYR34" s="185"/>
      <c r="VYS34" s="185"/>
      <c r="VYT34" s="185"/>
      <c r="VYU34" s="185"/>
      <c r="VYV34" s="185"/>
      <c r="VYW34" s="185"/>
      <c r="VYX34" s="185"/>
      <c r="VYY34" s="185"/>
      <c r="VYZ34" s="185"/>
      <c r="VZA34" s="185"/>
      <c r="VZB34" s="185"/>
      <c r="VZC34" s="185"/>
      <c r="VZD34" s="185"/>
      <c r="VZE34" s="185"/>
      <c r="VZF34" s="185"/>
      <c r="VZG34" s="185"/>
      <c r="VZH34" s="185"/>
      <c r="VZI34" s="185"/>
      <c r="VZJ34" s="185"/>
      <c r="VZK34" s="185"/>
      <c r="VZL34" s="185"/>
      <c r="VZM34" s="185"/>
      <c r="VZN34" s="185"/>
      <c r="VZO34" s="185"/>
      <c r="VZP34" s="185"/>
      <c r="VZQ34" s="185"/>
      <c r="VZR34" s="185"/>
      <c r="VZS34" s="185"/>
      <c r="VZT34" s="185"/>
      <c r="VZU34" s="185"/>
      <c r="VZV34" s="185"/>
      <c r="VZW34" s="185"/>
      <c r="VZX34" s="185"/>
      <c r="VZY34" s="185"/>
      <c r="VZZ34" s="185"/>
      <c r="WAA34" s="185"/>
      <c r="WAB34" s="185"/>
      <c r="WAC34" s="185"/>
      <c r="WAD34" s="185"/>
      <c r="WAE34" s="185"/>
      <c r="WAF34" s="185"/>
      <c r="WAG34" s="185"/>
      <c r="WAH34" s="185"/>
      <c r="WAI34" s="185"/>
      <c r="WAJ34" s="185"/>
      <c r="WAK34" s="185"/>
      <c r="WAL34" s="185"/>
      <c r="WAM34" s="185"/>
      <c r="WAN34" s="185"/>
      <c r="WAO34" s="185"/>
      <c r="WAP34" s="185"/>
      <c r="WAQ34" s="185"/>
      <c r="WAR34" s="185"/>
      <c r="WAS34" s="185"/>
      <c r="WAT34" s="185"/>
      <c r="WAU34" s="185"/>
      <c r="WAV34" s="185"/>
      <c r="WAW34" s="185"/>
      <c r="WAX34" s="185"/>
      <c r="WAY34" s="185"/>
      <c r="WAZ34" s="185"/>
      <c r="WBA34" s="185"/>
      <c r="WBB34" s="185"/>
      <c r="WBC34" s="185"/>
      <c r="WBD34" s="185"/>
      <c r="WBE34" s="185"/>
      <c r="WBF34" s="185"/>
      <c r="WBG34" s="185"/>
      <c r="WBH34" s="185"/>
      <c r="WBI34" s="185"/>
      <c r="WBJ34" s="185"/>
      <c r="WBK34" s="185"/>
      <c r="WBL34" s="185"/>
      <c r="WBM34" s="185"/>
      <c r="WBN34" s="185"/>
      <c r="WBO34" s="185"/>
      <c r="WBP34" s="185"/>
      <c r="WBQ34" s="185"/>
      <c r="WBR34" s="185"/>
      <c r="WBS34" s="185"/>
      <c r="WBT34" s="185"/>
      <c r="WBU34" s="185"/>
      <c r="WBV34" s="185"/>
      <c r="WBW34" s="185"/>
      <c r="WBX34" s="185"/>
      <c r="WBY34" s="185"/>
      <c r="WBZ34" s="185"/>
      <c r="WCA34" s="185"/>
      <c r="WCB34" s="185"/>
      <c r="WCC34" s="185"/>
      <c r="WCD34" s="185"/>
      <c r="WCE34" s="185"/>
      <c r="WCF34" s="185"/>
      <c r="WCG34" s="185"/>
      <c r="WCH34" s="185"/>
      <c r="WCI34" s="185"/>
      <c r="WCJ34" s="185"/>
      <c r="WCK34" s="185"/>
      <c r="WCL34" s="185"/>
      <c r="WCM34" s="185"/>
      <c r="WCN34" s="185"/>
      <c r="WCO34" s="185"/>
      <c r="WCP34" s="185"/>
      <c r="WCQ34" s="185"/>
      <c r="WCR34" s="185"/>
      <c r="WCS34" s="185"/>
      <c r="WCT34" s="185"/>
      <c r="WCU34" s="185"/>
      <c r="WCV34" s="185"/>
      <c r="WCW34" s="185"/>
      <c r="WCX34" s="185"/>
      <c r="WCY34" s="185"/>
      <c r="WCZ34" s="185"/>
      <c r="WDA34" s="185"/>
      <c r="WDB34" s="185"/>
      <c r="WDC34" s="185"/>
      <c r="WDD34" s="185"/>
      <c r="WDE34" s="185"/>
      <c r="WDF34" s="185"/>
      <c r="WDG34" s="185"/>
      <c r="WDH34" s="185"/>
      <c r="WDI34" s="185"/>
      <c r="WDJ34" s="185"/>
      <c r="WDK34" s="185"/>
      <c r="WDL34" s="185"/>
      <c r="WDM34" s="185"/>
      <c r="WDN34" s="185"/>
      <c r="WDO34" s="185"/>
      <c r="WDP34" s="185"/>
      <c r="WDQ34" s="185"/>
      <c r="WDR34" s="185"/>
      <c r="WDS34" s="185"/>
      <c r="WDT34" s="185"/>
      <c r="WDU34" s="185"/>
      <c r="WDV34" s="185"/>
      <c r="WDW34" s="185"/>
      <c r="WDX34" s="185"/>
      <c r="WDY34" s="185"/>
      <c r="WDZ34" s="185"/>
      <c r="WEA34" s="185"/>
      <c r="WEB34" s="185"/>
      <c r="WEC34" s="185"/>
      <c r="WED34" s="185"/>
      <c r="WEE34" s="185"/>
      <c r="WEF34" s="185"/>
      <c r="WEG34" s="185"/>
      <c r="WEH34" s="185"/>
      <c r="WEI34" s="185"/>
      <c r="WEJ34" s="185"/>
      <c r="WEK34" s="185"/>
      <c r="WEL34" s="185"/>
      <c r="WEM34" s="185"/>
      <c r="WEN34" s="185"/>
      <c r="WEO34" s="185"/>
      <c r="WEP34" s="185"/>
      <c r="WEQ34" s="185"/>
      <c r="WER34" s="185"/>
      <c r="WES34" s="185"/>
      <c r="WET34" s="185"/>
      <c r="WEU34" s="185"/>
      <c r="WEV34" s="185"/>
      <c r="WEW34" s="185"/>
      <c r="WEX34" s="185"/>
      <c r="WEY34" s="185"/>
      <c r="WEZ34" s="185"/>
      <c r="WFA34" s="185"/>
      <c r="WFB34" s="185"/>
      <c r="WFC34" s="185"/>
      <c r="WFD34" s="185"/>
      <c r="WFE34" s="185"/>
      <c r="WFF34" s="185"/>
      <c r="WFG34" s="185"/>
      <c r="WFH34" s="185"/>
      <c r="WFI34" s="185"/>
      <c r="WFJ34" s="185"/>
      <c r="WFK34" s="185"/>
      <c r="WFL34" s="185"/>
      <c r="WFM34" s="185"/>
      <c r="WFN34" s="185"/>
      <c r="WFO34" s="185"/>
      <c r="WFP34" s="185"/>
      <c r="WFQ34" s="185"/>
      <c r="WFR34" s="185"/>
      <c r="WFS34" s="185"/>
      <c r="WFT34" s="185"/>
      <c r="WFU34" s="185"/>
      <c r="WFV34" s="185"/>
      <c r="WFW34" s="185"/>
      <c r="WFX34" s="185"/>
      <c r="WFY34" s="185"/>
      <c r="WFZ34" s="185"/>
      <c r="WGA34" s="185"/>
      <c r="WGB34" s="185"/>
      <c r="WGC34" s="185"/>
      <c r="WGD34" s="185"/>
      <c r="WGE34" s="185"/>
      <c r="WGF34" s="185"/>
      <c r="WGG34" s="185"/>
      <c r="WGH34" s="185"/>
      <c r="WGI34" s="185"/>
      <c r="WGJ34" s="185"/>
      <c r="WGK34" s="185"/>
      <c r="WGL34" s="185"/>
      <c r="WGM34" s="185"/>
      <c r="WGN34" s="185"/>
      <c r="WGO34" s="185"/>
      <c r="WGP34" s="185"/>
      <c r="WGQ34" s="185"/>
      <c r="WGR34" s="185"/>
      <c r="WGS34" s="185"/>
      <c r="WGT34" s="185"/>
      <c r="WGU34" s="185"/>
      <c r="WGV34" s="185"/>
      <c r="WGW34" s="185"/>
      <c r="WGX34" s="185"/>
      <c r="WGY34" s="185"/>
      <c r="WGZ34" s="185"/>
      <c r="WHA34" s="185"/>
      <c r="WHB34" s="185"/>
      <c r="WHC34" s="185"/>
      <c r="WHD34" s="185"/>
      <c r="WHE34" s="185"/>
      <c r="WHF34" s="185"/>
      <c r="WHG34" s="185"/>
      <c r="WHH34" s="185"/>
      <c r="WHI34" s="185"/>
      <c r="WHJ34" s="185"/>
      <c r="WHK34" s="185"/>
      <c r="WHL34" s="185"/>
      <c r="WHM34" s="185"/>
      <c r="WHN34" s="185"/>
      <c r="WHO34" s="185"/>
      <c r="WHP34" s="185"/>
      <c r="WHQ34" s="185"/>
      <c r="WHR34" s="185"/>
      <c r="WHS34" s="185"/>
      <c r="WHT34" s="185"/>
      <c r="WHU34" s="185"/>
      <c r="WHV34" s="185"/>
      <c r="WHW34" s="185"/>
      <c r="WHX34" s="185"/>
      <c r="WHY34" s="185"/>
      <c r="WHZ34" s="185"/>
      <c r="WIA34" s="185"/>
      <c r="WIB34" s="185"/>
      <c r="WIC34" s="185"/>
      <c r="WID34" s="185"/>
      <c r="WIE34" s="185"/>
      <c r="WIF34" s="185"/>
      <c r="WIG34" s="185"/>
      <c r="WIH34" s="185"/>
      <c r="WII34" s="185"/>
      <c r="WIJ34" s="185"/>
      <c r="WIK34" s="185"/>
      <c r="WIL34" s="185"/>
      <c r="WIM34" s="185"/>
      <c r="WIN34" s="185"/>
      <c r="WIO34" s="185"/>
      <c r="WIP34" s="185"/>
      <c r="WIQ34" s="185"/>
      <c r="WIR34" s="185"/>
      <c r="WIS34" s="185"/>
      <c r="WIT34" s="185"/>
      <c r="WIU34" s="185"/>
      <c r="WIV34" s="185"/>
      <c r="WIW34" s="185"/>
      <c r="WIX34" s="185"/>
      <c r="WIY34" s="185"/>
      <c r="WIZ34" s="185"/>
      <c r="WJA34" s="185"/>
      <c r="WJB34" s="185"/>
      <c r="WJC34" s="185"/>
      <c r="WJD34" s="185"/>
      <c r="WJE34" s="185"/>
      <c r="WJF34" s="185"/>
      <c r="WJG34" s="185"/>
      <c r="WJH34" s="185"/>
      <c r="WJI34" s="185"/>
      <c r="WJJ34" s="185"/>
      <c r="WJK34" s="185"/>
      <c r="WJL34" s="185"/>
      <c r="WJM34" s="185"/>
      <c r="WJN34" s="185"/>
      <c r="WJO34" s="185"/>
      <c r="WJP34" s="185"/>
      <c r="WJQ34" s="185"/>
      <c r="WJR34" s="185"/>
      <c r="WJS34" s="185"/>
      <c r="WJT34" s="185"/>
      <c r="WJU34" s="185"/>
      <c r="WJV34" s="185"/>
      <c r="WJW34" s="185"/>
      <c r="WJX34" s="185"/>
      <c r="WJY34" s="185"/>
      <c r="WJZ34" s="185"/>
      <c r="WKA34" s="185"/>
      <c r="WKB34" s="185"/>
      <c r="WKC34" s="185"/>
      <c r="WKD34" s="185"/>
      <c r="WKE34" s="185"/>
      <c r="WKF34" s="185"/>
      <c r="WKG34" s="185"/>
      <c r="WKH34" s="185"/>
      <c r="WKI34" s="185"/>
      <c r="WKJ34" s="185"/>
      <c r="WKK34" s="185"/>
      <c r="WKL34" s="185"/>
      <c r="WKM34" s="185"/>
      <c r="WKN34" s="185"/>
      <c r="WKO34" s="185"/>
      <c r="WKP34" s="185"/>
      <c r="WKQ34" s="185"/>
      <c r="WKR34" s="185"/>
      <c r="WKS34" s="185"/>
      <c r="WKT34" s="185"/>
      <c r="WKU34" s="185"/>
      <c r="WKV34" s="185"/>
      <c r="WKW34" s="185"/>
      <c r="WKX34" s="185"/>
      <c r="WKY34" s="185"/>
      <c r="WKZ34" s="185"/>
      <c r="WLA34" s="185"/>
      <c r="WLB34" s="185"/>
      <c r="WLC34" s="185"/>
      <c r="WLD34" s="185"/>
      <c r="WLE34" s="185"/>
      <c r="WLF34" s="185"/>
      <c r="WLG34" s="185"/>
      <c r="WLH34" s="185"/>
      <c r="WLI34" s="185"/>
      <c r="WLJ34" s="185"/>
      <c r="WLK34" s="185"/>
      <c r="WLL34" s="185"/>
      <c r="WLM34" s="185"/>
      <c r="WLN34" s="185"/>
      <c r="WLO34" s="185"/>
      <c r="WLP34" s="185"/>
      <c r="WLQ34" s="185"/>
      <c r="WLR34" s="185"/>
      <c r="WLS34" s="185"/>
      <c r="WLT34" s="185"/>
      <c r="WLU34" s="185"/>
      <c r="WLV34" s="185"/>
      <c r="WLW34" s="185"/>
      <c r="WLX34" s="185"/>
      <c r="WLY34" s="185"/>
      <c r="WLZ34" s="185"/>
      <c r="WMA34" s="185"/>
      <c r="WMB34" s="185"/>
      <c r="WMC34" s="185"/>
      <c r="WMD34" s="185"/>
      <c r="WME34" s="185"/>
      <c r="WMF34" s="185"/>
      <c r="WMG34" s="185"/>
      <c r="WMH34" s="185"/>
      <c r="WMI34" s="185"/>
      <c r="WMJ34" s="185"/>
      <c r="WMK34" s="185"/>
      <c r="WML34" s="185"/>
      <c r="WMM34" s="185"/>
      <c r="WMN34" s="185"/>
      <c r="WMO34" s="185"/>
      <c r="WMP34" s="185"/>
      <c r="WMQ34" s="185"/>
      <c r="WMR34" s="185"/>
      <c r="WMS34" s="185"/>
      <c r="WMT34" s="185"/>
      <c r="WMU34" s="185"/>
      <c r="WMV34" s="185"/>
      <c r="WMW34" s="185"/>
      <c r="WMX34" s="185"/>
      <c r="WMY34" s="185"/>
      <c r="WMZ34" s="185"/>
      <c r="WNA34" s="185"/>
      <c r="WNB34" s="185"/>
      <c r="WNC34" s="185"/>
      <c r="WND34" s="185"/>
      <c r="WNE34" s="185"/>
      <c r="WNF34" s="185"/>
      <c r="WNG34" s="185"/>
      <c r="WNH34" s="185"/>
      <c r="WNI34" s="185"/>
      <c r="WNJ34" s="185"/>
      <c r="WNK34" s="185"/>
      <c r="WNL34" s="185"/>
      <c r="WNM34" s="185"/>
      <c r="WNN34" s="185"/>
      <c r="WNO34" s="185"/>
      <c r="WNP34" s="185"/>
      <c r="WNQ34" s="185"/>
      <c r="WNR34" s="185"/>
      <c r="WNS34" s="185"/>
      <c r="WNT34" s="185"/>
      <c r="WNU34" s="185"/>
      <c r="WNV34" s="185"/>
      <c r="WNW34" s="185"/>
      <c r="WNX34" s="185"/>
      <c r="WNY34" s="185"/>
      <c r="WNZ34" s="185"/>
      <c r="WOA34" s="185"/>
      <c r="WOB34" s="185"/>
      <c r="WOC34" s="185"/>
      <c r="WOD34" s="185"/>
      <c r="WOE34" s="185"/>
      <c r="WOF34" s="185"/>
      <c r="WOG34" s="185"/>
      <c r="WOH34" s="185"/>
      <c r="WOI34" s="185"/>
      <c r="WOJ34" s="185"/>
      <c r="WOK34" s="185"/>
      <c r="WOL34" s="185"/>
      <c r="WOM34" s="185"/>
      <c r="WON34" s="185"/>
      <c r="WOO34" s="185"/>
      <c r="WOP34" s="185"/>
      <c r="WOQ34" s="185"/>
      <c r="WOR34" s="185"/>
      <c r="WOS34" s="185"/>
      <c r="WOT34" s="185"/>
      <c r="WOU34" s="185"/>
      <c r="WOV34" s="185"/>
      <c r="WOW34" s="185"/>
      <c r="WOX34" s="185"/>
      <c r="WOY34" s="185"/>
      <c r="WOZ34" s="185"/>
      <c r="WPA34" s="185"/>
      <c r="WPB34" s="185"/>
      <c r="WPC34" s="185"/>
      <c r="WPD34" s="185"/>
      <c r="WPE34" s="185"/>
      <c r="WPF34" s="185"/>
      <c r="WPG34" s="185"/>
      <c r="WPH34" s="185"/>
      <c r="WPI34" s="185"/>
      <c r="WPJ34" s="185"/>
      <c r="WPK34" s="185"/>
      <c r="WPL34" s="185"/>
      <c r="WPM34" s="185"/>
      <c r="WPN34" s="185"/>
      <c r="WPO34" s="185"/>
      <c r="WPP34" s="185"/>
      <c r="WPQ34" s="185"/>
      <c r="WPR34" s="185"/>
      <c r="WPS34" s="185"/>
      <c r="WPT34" s="185"/>
      <c r="WPU34" s="185"/>
      <c r="WPV34" s="185"/>
      <c r="WPW34" s="185"/>
      <c r="WPX34" s="185"/>
      <c r="WPY34" s="185"/>
      <c r="WPZ34" s="185"/>
      <c r="WQA34" s="185"/>
      <c r="WQB34" s="185"/>
      <c r="WQC34" s="185"/>
      <c r="WQD34" s="185"/>
      <c r="WQE34" s="185"/>
      <c r="WQF34" s="185"/>
      <c r="WQG34" s="185"/>
      <c r="WQH34" s="185"/>
      <c r="WQI34" s="185"/>
      <c r="WQJ34" s="185"/>
      <c r="WQK34" s="185"/>
      <c r="WQL34" s="185"/>
      <c r="WQM34" s="185"/>
      <c r="WQN34" s="185"/>
      <c r="WQO34" s="185"/>
      <c r="WQP34" s="185"/>
      <c r="WQQ34" s="185"/>
      <c r="WQR34" s="185"/>
      <c r="WQS34" s="185"/>
      <c r="WQT34" s="185"/>
      <c r="WQU34" s="185"/>
      <c r="WQV34" s="185"/>
      <c r="WQW34" s="185"/>
      <c r="WQX34" s="185"/>
      <c r="WQY34" s="185"/>
      <c r="WQZ34" s="185"/>
      <c r="WRA34" s="185"/>
      <c r="WRB34" s="185"/>
      <c r="WRC34" s="185"/>
      <c r="WRD34" s="185"/>
      <c r="WRE34" s="185"/>
      <c r="WRF34" s="185"/>
      <c r="WRG34" s="185"/>
      <c r="WRH34" s="185"/>
      <c r="WRI34" s="185"/>
      <c r="WRJ34" s="185"/>
      <c r="WRK34" s="185"/>
      <c r="WRL34" s="185"/>
      <c r="WRM34" s="185"/>
      <c r="WRN34" s="185"/>
      <c r="WRO34" s="185"/>
      <c r="WRP34" s="185"/>
      <c r="WRQ34" s="185"/>
      <c r="WRR34" s="185"/>
      <c r="WRS34" s="185"/>
      <c r="WRT34" s="185"/>
      <c r="WRU34" s="185"/>
      <c r="WRV34" s="185"/>
      <c r="WRW34" s="185"/>
      <c r="WRX34" s="185"/>
      <c r="WRY34" s="185"/>
      <c r="WRZ34" s="185"/>
      <c r="WSA34" s="185"/>
      <c r="WSB34" s="185"/>
      <c r="WSC34" s="185"/>
      <c r="WSD34" s="185"/>
      <c r="WSE34" s="185"/>
      <c r="WSF34" s="185"/>
      <c r="WSG34" s="185"/>
      <c r="WSH34" s="185"/>
      <c r="WSI34" s="185"/>
      <c r="WSJ34" s="185"/>
      <c r="WSK34" s="185"/>
      <c r="WSL34" s="185"/>
      <c r="WSM34" s="185"/>
      <c r="WSN34" s="185"/>
      <c r="WSO34" s="185"/>
      <c r="WSP34" s="185"/>
      <c r="WSQ34" s="185"/>
      <c r="WSR34" s="185"/>
      <c r="WSS34" s="185"/>
      <c r="WST34" s="185"/>
    </row>
    <row r="35" spans="1:16062" s="146" customFormat="1" ht="95.25" customHeight="1" x14ac:dyDescent="0.25">
      <c r="A35" s="139" t="s">
        <v>275</v>
      </c>
      <c r="B35" s="141" t="s">
        <v>491</v>
      </c>
      <c r="C35" s="163" t="s">
        <v>492</v>
      </c>
      <c r="D35" s="152" t="s">
        <v>392</v>
      </c>
      <c r="E35" s="139"/>
      <c r="F35" s="139"/>
      <c r="G35" s="139"/>
      <c r="H35" s="162" t="s">
        <v>501</v>
      </c>
      <c r="I35" s="162" t="s">
        <v>494</v>
      </c>
      <c r="J35" s="168" t="s">
        <v>75</v>
      </c>
      <c r="K35" s="169">
        <v>1</v>
      </c>
      <c r="L35" s="170" t="s">
        <v>133</v>
      </c>
      <c r="M35" s="158" t="str">
        <f>INDEX('MATRIZ DE CALIFICACIÓN'!$D$4:$H$8,MID($K35,1,1),MID($L35,1,1))</f>
        <v>(3) ZONA DE RIESGO MODERADA
Asumir o Reducir el Riesgo</v>
      </c>
      <c r="N35" s="168" t="s">
        <v>77</v>
      </c>
      <c r="O35" s="168" t="s">
        <v>78</v>
      </c>
      <c r="P35" s="119" t="s">
        <v>502</v>
      </c>
      <c r="Q35" s="171" t="s">
        <v>481</v>
      </c>
      <c r="R35" s="171" t="s">
        <v>81</v>
      </c>
      <c r="S35" s="171" t="s">
        <v>503</v>
      </c>
      <c r="T35" s="171" t="s">
        <v>504</v>
      </c>
      <c r="U35" s="172" t="s">
        <v>505</v>
      </c>
      <c r="V35" s="174" t="s">
        <v>506</v>
      </c>
      <c r="W35" s="168" t="s">
        <v>86</v>
      </c>
      <c r="X35" s="168" t="s">
        <v>87</v>
      </c>
      <c r="Y35" s="168" t="s">
        <v>88</v>
      </c>
      <c r="Z35" s="168" t="s">
        <v>89</v>
      </c>
      <c r="AA35" s="168" t="s">
        <v>90</v>
      </c>
      <c r="AB35" s="168" t="s">
        <v>91</v>
      </c>
      <c r="AC35" s="168" t="s">
        <v>92</v>
      </c>
      <c r="AD35" s="142">
        <v>100</v>
      </c>
      <c r="AE35" s="142" t="s">
        <v>93</v>
      </c>
      <c r="AF35" s="117" t="s">
        <v>132</v>
      </c>
      <c r="AG35" s="142" t="str">
        <f>VLOOKUP(CONCATENATE($AE35,$AF35),'Listas Nuevas'!$X$3:$Z$11,2,0)</f>
        <v>MODERADO</v>
      </c>
      <c r="AH35" s="142">
        <f t="shared" si="3"/>
        <v>50</v>
      </c>
      <c r="AI35" s="144" t="str">
        <f>VLOOKUP(CONCATENATE($AE35,$AF35),'Listas Nuevas'!$X$3:$Z$11,3,0)</f>
        <v>Si</v>
      </c>
      <c r="AJ35" s="145" t="s">
        <v>132</v>
      </c>
      <c r="AK35" s="171" t="s">
        <v>94</v>
      </c>
      <c r="AL35" s="169">
        <f>IFERROR(VLOOKUP(CONCATENATE(AJ35,AK35),'[3]Listas Nuevas'!$AC$6:$AD$7,2,0),0)</f>
        <v>1</v>
      </c>
      <c r="AM35" s="171" t="s">
        <v>94</v>
      </c>
      <c r="AN35" s="142">
        <f>IFERROR(VLOOKUP(CONCATENATE(AJ35,AM35),'Listas Nuevas'!$AE$6:AI33,2,0),0)</f>
        <v>1</v>
      </c>
      <c r="AO35" s="143" t="s">
        <v>95</v>
      </c>
      <c r="AP35" s="143" t="s">
        <v>96</v>
      </c>
      <c r="AQ35" s="142" t="str">
        <f>INDEX('MATRIZ DE CALIFICACIÓN'!$D$4:$H$8,MID($AO35,1,1),MID($AP35,1,1))</f>
        <v>(2) ZONA DE RIESGO BAJA
Asumir el riesgo</v>
      </c>
      <c r="AR35" s="117" t="s">
        <v>97</v>
      </c>
      <c r="AS35" s="141" t="s">
        <v>507</v>
      </c>
      <c r="AT35" s="141" t="s">
        <v>508</v>
      </c>
      <c r="AU35" s="141" t="s">
        <v>509</v>
      </c>
      <c r="AV35" s="141" t="s">
        <v>510</v>
      </c>
      <c r="AW35" s="141" t="s">
        <v>511</v>
      </c>
      <c r="AX35" s="141" t="s">
        <v>512</v>
      </c>
      <c r="AY35" s="146" t="s">
        <v>257</v>
      </c>
    </row>
    <row r="36" spans="1:16062" s="146" customFormat="1" ht="117" customHeight="1" x14ac:dyDescent="0.25">
      <c r="A36" s="139" t="s">
        <v>275</v>
      </c>
      <c r="B36" s="141" t="s">
        <v>513</v>
      </c>
      <c r="C36" s="162" t="s">
        <v>514</v>
      </c>
      <c r="D36" s="152" t="s">
        <v>515</v>
      </c>
      <c r="E36" s="139"/>
      <c r="F36" s="139"/>
      <c r="G36" s="139"/>
      <c r="H36" s="147" t="s">
        <v>516</v>
      </c>
      <c r="I36" s="147" t="s">
        <v>517</v>
      </c>
      <c r="J36" s="168" t="s">
        <v>75</v>
      </c>
      <c r="K36" s="169">
        <v>1</v>
      </c>
      <c r="L36" s="170" t="s">
        <v>76</v>
      </c>
      <c r="M36" s="158" t="str">
        <f>INDEX('MATRIZ DE CALIFICACIÓN'!$D$4:$H$8,MID($K36,1,1),MID($L36,1,1))</f>
        <v>(4) ZONA DE RIESGO ALTA
Reducir, Evitar, Compartir o Transferir el Riesgo</v>
      </c>
      <c r="N36" s="168" t="s">
        <v>518</v>
      </c>
      <c r="O36" s="168" t="s">
        <v>78</v>
      </c>
      <c r="P36" s="44" t="s">
        <v>519</v>
      </c>
      <c r="Q36" s="171" t="s">
        <v>481</v>
      </c>
      <c r="R36" s="171" t="s">
        <v>398</v>
      </c>
      <c r="S36" s="171" t="s">
        <v>520</v>
      </c>
      <c r="T36" s="171" t="s">
        <v>521</v>
      </c>
      <c r="U36" s="171" t="s">
        <v>522</v>
      </c>
      <c r="V36" s="174" t="s">
        <v>523</v>
      </c>
      <c r="W36" s="168" t="s">
        <v>86</v>
      </c>
      <c r="X36" s="168" t="s">
        <v>87</v>
      </c>
      <c r="Y36" s="168" t="s">
        <v>88</v>
      </c>
      <c r="Z36" s="168" t="s">
        <v>89</v>
      </c>
      <c r="AA36" s="168" t="s">
        <v>90</v>
      </c>
      <c r="AB36" s="168" t="s">
        <v>91</v>
      </c>
      <c r="AC36" s="168" t="s">
        <v>92</v>
      </c>
      <c r="AD36" s="142">
        <v>100</v>
      </c>
      <c r="AE36" s="142" t="s">
        <v>93</v>
      </c>
      <c r="AF36" s="117" t="s">
        <v>132</v>
      </c>
      <c r="AG36" s="142" t="str">
        <f>VLOOKUP(CONCATENATE($AE36,$AF36),'Listas Nuevas'!$X$3:$Z$11,2,0)</f>
        <v>MODERADO</v>
      </c>
      <c r="AH36" s="142">
        <f t="shared" si="3"/>
        <v>50</v>
      </c>
      <c r="AI36" s="144" t="str">
        <f>VLOOKUP(CONCATENATE($AE36,$AF36),'Listas Nuevas'!$X$3:$Z$11,3,0)</f>
        <v>Si</v>
      </c>
      <c r="AJ36" s="145" t="s">
        <v>132</v>
      </c>
      <c r="AK36" s="171" t="s">
        <v>94</v>
      </c>
      <c r="AL36" s="169">
        <f>IFERROR(VLOOKUP(CONCATENATE(AJ36,AK36),'[3]Listas Nuevas'!$AC$6:$AD$7,2,0),0)</f>
        <v>1</v>
      </c>
      <c r="AM36" s="171" t="s">
        <v>94</v>
      </c>
      <c r="AN36" s="142">
        <f>IFERROR(VLOOKUP(CONCATENATE(AJ36,AM36),'Listas Nuevas'!$AE$6:AI34,2,0),0)</f>
        <v>1</v>
      </c>
      <c r="AO36" s="143" t="s">
        <v>95</v>
      </c>
      <c r="AP36" s="143" t="s">
        <v>133</v>
      </c>
      <c r="AQ36" s="142" t="str">
        <f>INDEX('MATRIZ DE CALIFICACIÓN'!$D$4:$H$8,MID($AO36,1,1),MID($AP36,1,1))</f>
        <v>(3) ZONA DE RIESGO MODERADA
Asumir o Reducir el Riesgo</v>
      </c>
      <c r="AR36" s="117" t="s">
        <v>134</v>
      </c>
      <c r="AS36" s="141" t="s">
        <v>524</v>
      </c>
      <c r="AT36" s="141" t="s">
        <v>525</v>
      </c>
      <c r="AU36" s="141" t="s">
        <v>526</v>
      </c>
      <c r="AV36" s="179" t="s">
        <v>510</v>
      </c>
      <c r="AW36" s="179" t="s">
        <v>527</v>
      </c>
      <c r="AX36" s="141" t="s">
        <v>528</v>
      </c>
      <c r="AY36" s="146" t="s">
        <v>257</v>
      </c>
    </row>
    <row r="37" spans="1:16062" s="146" customFormat="1" ht="81" customHeight="1" x14ac:dyDescent="0.25">
      <c r="A37" s="139" t="s">
        <v>326</v>
      </c>
      <c r="B37" s="141" t="s">
        <v>529</v>
      </c>
      <c r="C37" s="163" t="s">
        <v>530</v>
      </c>
      <c r="D37" s="152" t="s">
        <v>392</v>
      </c>
      <c r="E37" s="139"/>
      <c r="F37" s="139"/>
      <c r="G37" s="139"/>
      <c r="H37" s="147" t="s">
        <v>531</v>
      </c>
      <c r="I37" s="157" t="s">
        <v>532</v>
      </c>
      <c r="J37" s="168" t="s">
        <v>447</v>
      </c>
      <c r="K37" s="169">
        <v>2</v>
      </c>
      <c r="L37" s="170" t="s">
        <v>133</v>
      </c>
      <c r="M37" s="158" t="str">
        <f>INDEX('MATRIZ DE CALIFICACIÓN'!$D$4:$H$8,MID($K37,1,1),MID($L37,1,1))</f>
        <v>(6) ZONA DE RIESGO MODERADA
Asumir o Reducir el Riesgo</v>
      </c>
      <c r="N37" s="168" t="s">
        <v>77</v>
      </c>
      <c r="O37" s="168" t="s">
        <v>78</v>
      </c>
      <c r="P37" s="44" t="s">
        <v>533</v>
      </c>
      <c r="Q37" s="171" t="s">
        <v>534</v>
      </c>
      <c r="R37" s="171" t="s">
        <v>398</v>
      </c>
      <c r="S37" s="171" t="s">
        <v>535</v>
      </c>
      <c r="T37" s="171" t="s">
        <v>536</v>
      </c>
      <c r="U37" s="171" t="s">
        <v>537</v>
      </c>
      <c r="V37" s="174" t="s">
        <v>538</v>
      </c>
      <c r="W37" s="117" t="s">
        <v>86</v>
      </c>
      <c r="X37" s="117" t="s">
        <v>87</v>
      </c>
      <c r="Y37" s="117" t="s">
        <v>88</v>
      </c>
      <c r="Z37" s="117" t="s">
        <v>89</v>
      </c>
      <c r="AA37" s="117" t="s">
        <v>90</v>
      </c>
      <c r="AB37" s="117" t="s">
        <v>91</v>
      </c>
      <c r="AC37" s="117" t="s">
        <v>539</v>
      </c>
      <c r="AD37" s="142">
        <f>SUM(IF($W37='[2]Evaluación Diseño Control'!$C$2,15)+IF($X37='[2]Evaluación Diseño Control'!$C$3,15)+IF($Y37='[2]Evaluación Diseño Control'!$C$4,15)+IF($Z37='[2]Evaluación Diseño Control'!$C$5,15,IF($Z37='[2]Evaluación Diseño Control'!$D$5,10))+IF($AA37='[2]Evaluación Diseño Control'!$C$6,15)+IF($AB37='[2]Evaluación Diseño Control'!$C$7,15)+IF($AC37='[2]Evaluación Diseño Control'!$C$8,10,IF($AC37='[2]Evaluación Diseño Control'!$D$8,5)))</f>
        <v>95</v>
      </c>
      <c r="AE37" s="142" t="str">
        <f t="shared" ref="AE37:AE40" si="5">IF($AD37&gt;95,"FUERTE",IF($AD37&gt;85,"MODERADO","DÉBIL"))</f>
        <v>MODERADO</v>
      </c>
      <c r="AF37" s="117" t="s">
        <v>93</v>
      </c>
      <c r="AG37" s="142" t="str">
        <f>VLOOKUP(CONCATENATE($AE37,$AF37),'Listas Nuevas'!$X$3:$Z$11,2,0)</f>
        <v>MODERADO</v>
      </c>
      <c r="AH37" s="142">
        <f t="shared" si="3"/>
        <v>50</v>
      </c>
      <c r="AI37" s="144" t="s">
        <v>436</v>
      </c>
      <c r="AJ37" s="145" t="s">
        <v>132</v>
      </c>
      <c r="AK37" s="139" t="s">
        <v>94</v>
      </c>
      <c r="AL37" s="142">
        <f>IFERROR(VLOOKUP(CONCATENATE(AJ37,AK37),'[2]Listas Nuevas'!$AC$6:$AD$7,2,0),0)</f>
        <v>1</v>
      </c>
      <c r="AM37" s="139" t="s">
        <v>94</v>
      </c>
      <c r="AN37" s="142">
        <f>IFERROR(VLOOKUP(CONCATENATE(AJ37,AM37),'[2]Listas Nuevas'!$AE$6:AI31,2,0),0)</f>
        <v>1</v>
      </c>
      <c r="AO37" s="143" t="s">
        <v>95</v>
      </c>
      <c r="AP37" s="143" t="s">
        <v>96</v>
      </c>
      <c r="AQ37" s="142" t="str">
        <f>INDEX('[2]MATRIZ DE CALIFICACIÓN'!$D$4:$H$8,MID($AO37,1,1),MID($AP37,1,1))</f>
        <v>(2) ZONA DE RIESGO BAJA
Asumir el riesgo</v>
      </c>
      <c r="AR37" s="117" t="s">
        <v>134</v>
      </c>
      <c r="AS37" s="141" t="s">
        <v>540</v>
      </c>
      <c r="AT37" s="141" t="s">
        <v>541</v>
      </c>
      <c r="AU37" s="141" t="s">
        <v>542</v>
      </c>
      <c r="AV37" s="164" t="s">
        <v>543</v>
      </c>
      <c r="AW37" s="164" t="s">
        <v>544</v>
      </c>
      <c r="AX37" s="141" t="s">
        <v>545</v>
      </c>
      <c r="AY37" s="146" t="s">
        <v>546</v>
      </c>
    </row>
    <row r="38" spans="1:16062" s="146" customFormat="1" ht="99" customHeight="1" x14ac:dyDescent="0.25">
      <c r="A38" s="139" t="s">
        <v>326</v>
      </c>
      <c r="B38" s="141" t="s">
        <v>547</v>
      </c>
      <c r="C38" s="162" t="s">
        <v>548</v>
      </c>
      <c r="D38" s="152" t="s">
        <v>515</v>
      </c>
      <c r="E38" s="139"/>
      <c r="F38" s="139"/>
      <c r="G38" s="139"/>
      <c r="H38" s="147" t="s">
        <v>549</v>
      </c>
      <c r="I38" s="157" t="s">
        <v>532</v>
      </c>
      <c r="J38" s="168" t="s">
        <v>447</v>
      </c>
      <c r="K38" s="169">
        <v>2</v>
      </c>
      <c r="L38" s="170" t="s">
        <v>76</v>
      </c>
      <c r="M38" s="158" t="str">
        <f>INDEX('MATRIZ DE CALIFICACIÓN'!$D$4:$H$8,MID($K38,1,1),MID($L38,1,1))</f>
        <v>(8) ZONA DE RIESGO ALTA
Reducir, Evitar, Compartir o Transferir el Riesgo</v>
      </c>
      <c r="N38" s="168" t="s">
        <v>77</v>
      </c>
      <c r="O38" s="168" t="s">
        <v>78</v>
      </c>
      <c r="P38" s="44" t="s">
        <v>550</v>
      </c>
      <c r="Q38" s="171" t="s">
        <v>551</v>
      </c>
      <c r="R38" s="171" t="s">
        <v>552</v>
      </c>
      <c r="S38" s="171" t="s">
        <v>553</v>
      </c>
      <c r="T38" s="171" t="s">
        <v>554</v>
      </c>
      <c r="U38" s="171" t="s">
        <v>555</v>
      </c>
      <c r="V38" s="174" t="s">
        <v>556</v>
      </c>
      <c r="W38" s="117" t="s">
        <v>86</v>
      </c>
      <c r="X38" s="117" t="s">
        <v>87</v>
      </c>
      <c r="Y38" s="117" t="s">
        <v>557</v>
      </c>
      <c r="Z38" s="117" t="s">
        <v>558</v>
      </c>
      <c r="AA38" s="117" t="s">
        <v>559</v>
      </c>
      <c r="AB38" s="117" t="s">
        <v>91</v>
      </c>
      <c r="AC38" s="117" t="s">
        <v>92</v>
      </c>
      <c r="AD38" s="142">
        <f>SUM(IF($W38='[2]Evaluación Diseño Control'!$C$2,15)+IF($X38='[2]Evaluación Diseño Control'!$C$3,15)+IF($Y38='[2]Evaluación Diseño Control'!$C$4,15)+IF($Z38='[2]Evaluación Diseño Control'!$C$5,15,IF($Z38='[2]Evaluación Diseño Control'!$D$5,10))+IF($AA38='[2]Evaluación Diseño Control'!$C$6,15)+IF($AB38='[2]Evaluación Diseño Control'!$C$7,15)+IF($AC38='[2]Evaluación Diseño Control'!$C$8,10,IF($AC38='[2]Evaluación Diseño Control'!$D$8,5)))</f>
        <v>55</v>
      </c>
      <c r="AE38" s="142" t="str">
        <f t="shared" si="5"/>
        <v>DÉBIL</v>
      </c>
      <c r="AF38" s="117" t="s">
        <v>132</v>
      </c>
      <c r="AG38" s="142" t="str">
        <f>VLOOKUP(CONCATENATE($AE38,$AF38),'Listas Nuevas'!$X$3:$Z$11,2,0)</f>
        <v>DÉBIL</v>
      </c>
      <c r="AH38" s="142">
        <f t="shared" si="3"/>
        <v>0</v>
      </c>
      <c r="AI38" s="144" t="s">
        <v>436</v>
      </c>
      <c r="AJ38" s="145" t="s">
        <v>132</v>
      </c>
      <c r="AK38" s="139" t="s">
        <v>94</v>
      </c>
      <c r="AL38" s="142">
        <f>IFERROR(VLOOKUP(CONCATENATE(AJ38,AK38),'[2]Listas Nuevas'!$AC$6:$AD$7,2,0),0)</f>
        <v>1</v>
      </c>
      <c r="AM38" s="139" t="s">
        <v>94</v>
      </c>
      <c r="AN38" s="142">
        <f>IFERROR(VLOOKUP(CONCATENATE(AJ38,AM38),'[2]Listas Nuevas'!$AE$6:AI32,2,0),0)</f>
        <v>1</v>
      </c>
      <c r="AO38" s="143" t="s">
        <v>95</v>
      </c>
      <c r="AP38" s="143" t="s">
        <v>133</v>
      </c>
      <c r="AQ38" s="142" t="str">
        <f>INDEX('[2]MATRIZ DE CALIFICACIÓN'!$D$4:$H$8,MID($AO38,1,1),MID($AP38,1,1))</f>
        <v>(3) ZONA DE RIESGO MODERADA
Asumir o Reducir el Riesgo</v>
      </c>
      <c r="AR38" s="117" t="s">
        <v>134</v>
      </c>
      <c r="AS38" s="141" t="s">
        <v>560</v>
      </c>
      <c r="AT38" s="141" t="s">
        <v>561</v>
      </c>
      <c r="AU38" s="141" t="s">
        <v>562</v>
      </c>
      <c r="AV38" s="141" t="s">
        <v>563</v>
      </c>
      <c r="AW38" s="141" t="s">
        <v>564</v>
      </c>
      <c r="AX38" s="141" t="s">
        <v>565</v>
      </c>
      <c r="AY38" s="146" t="s">
        <v>566</v>
      </c>
    </row>
    <row r="39" spans="1:16062" s="146" customFormat="1" ht="126" customHeight="1" x14ac:dyDescent="0.25">
      <c r="A39" s="139" t="s">
        <v>120</v>
      </c>
      <c r="B39" s="146" t="s">
        <v>567</v>
      </c>
      <c r="C39" s="141" t="s">
        <v>568</v>
      </c>
      <c r="D39" s="152" t="s">
        <v>392</v>
      </c>
      <c r="E39" s="139"/>
      <c r="F39" s="139"/>
      <c r="G39" s="139"/>
      <c r="H39" s="157" t="s">
        <v>569</v>
      </c>
      <c r="I39" s="157" t="s">
        <v>570</v>
      </c>
      <c r="J39" s="117" t="s">
        <v>395</v>
      </c>
      <c r="K39" s="142">
        <v>5</v>
      </c>
      <c r="L39" s="143" t="s">
        <v>76</v>
      </c>
      <c r="M39" s="158" t="str">
        <f>INDEX('MATRIZ DE CALIFICACIÓN'!$D$4:$H$8,MID($K39,1,1),MID($L39,1,1))</f>
        <v>(20) ZONA DE RIESGO EXTREMA
Reducir, Evitar, Compartir o Transferir el Riesgo</v>
      </c>
      <c r="N39" s="117" t="s">
        <v>518</v>
      </c>
      <c r="O39" s="117" t="s">
        <v>78</v>
      </c>
      <c r="P39" s="141" t="s">
        <v>571</v>
      </c>
      <c r="Q39" s="139" t="s">
        <v>572</v>
      </c>
      <c r="R39" s="139" t="s">
        <v>398</v>
      </c>
      <c r="S39" s="139" t="s">
        <v>573</v>
      </c>
      <c r="T39" s="157" t="s">
        <v>574</v>
      </c>
      <c r="U39" s="139" t="s">
        <v>575</v>
      </c>
      <c r="V39" s="157" t="s">
        <v>576</v>
      </c>
      <c r="W39" s="117" t="s">
        <v>86</v>
      </c>
      <c r="X39" s="117" t="s">
        <v>87</v>
      </c>
      <c r="Y39" s="117" t="s">
        <v>557</v>
      </c>
      <c r="Z39" s="117" t="s">
        <v>318</v>
      </c>
      <c r="AA39" s="117" t="s">
        <v>90</v>
      </c>
      <c r="AB39" s="117" t="s">
        <v>91</v>
      </c>
      <c r="AC39" s="117" t="s">
        <v>92</v>
      </c>
      <c r="AD39" s="142">
        <f>SUM(IF($W39='[2]Evaluación Diseño Control'!$C$2,15)+IF($X39='[2]Evaluación Diseño Control'!$C$3,15)+IF($Y39='[2]Evaluación Diseño Control'!$C$4,15)+IF($Z39='[2]Evaluación Diseño Control'!$C$5,15,IF($Z39='[2]Evaluación Diseño Control'!$D$5,10))+IF($AA39='[2]Evaluación Diseño Control'!$C$6,15)+IF($AB39='[2]Evaluación Diseño Control'!$C$7,15)+IF($AC39='[2]Evaluación Diseño Control'!$C$8,10,IF($AC39='[2]Evaluación Diseño Control'!$D$8,5)))</f>
        <v>80</v>
      </c>
      <c r="AE39" s="142" t="str">
        <f t="shared" si="5"/>
        <v>DÉBIL</v>
      </c>
      <c r="AF39" s="117" t="s">
        <v>132</v>
      </c>
      <c r="AG39" s="142" t="str">
        <f>VLOOKUP(CONCATENATE($AE39,$AF39),'Listas Nuevas'!$X$3:$Z$11,2,0)</f>
        <v>DÉBIL</v>
      </c>
      <c r="AH39" s="142">
        <f t="shared" si="3"/>
        <v>0</v>
      </c>
      <c r="AI39" s="144" t="s">
        <v>436</v>
      </c>
      <c r="AJ39" s="145" t="s">
        <v>132</v>
      </c>
      <c r="AK39" s="139" t="s">
        <v>94</v>
      </c>
      <c r="AL39" s="142">
        <f>IFERROR(VLOOKUP(CONCATENATE(AJ39,AK39),'[2]Listas Nuevas'!$AC$6:$AD$7,2,0),0)</f>
        <v>1</v>
      </c>
      <c r="AM39" s="139" t="s">
        <v>94</v>
      </c>
      <c r="AN39" s="142">
        <f>IFERROR(VLOOKUP(CONCATENATE(AJ39,AM39),'[2]Listas Nuevas'!$AE$6:AI33,2,0),0)</f>
        <v>1</v>
      </c>
      <c r="AO39" s="143" t="s">
        <v>415</v>
      </c>
      <c r="AP39" s="143" t="s">
        <v>133</v>
      </c>
      <c r="AQ39" s="142" t="str">
        <f>INDEX('[2]MATRIZ DE CALIFICACIÓN'!$D$4:$H$8,MID($AO39,1,1),MID($AP39,1,1))</f>
        <v>(12) ZONA DE RIESGO ALTA
Reducir, Evitar, Compartir o Transferir el Riesgo</v>
      </c>
      <c r="AR39" s="117" t="s">
        <v>134</v>
      </c>
      <c r="AS39" s="141" t="s">
        <v>577</v>
      </c>
      <c r="AT39" s="141" t="s">
        <v>578</v>
      </c>
      <c r="AU39" s="141" t="s">
        <v>579</v>
      </c>
      <c r="AV39" s="179">
        <v>44305</v>
      </c>
      <c r="AW39" s="179">
        <v>44408</v>
      </c>
      <c r="AX39" s="141" t="s">
        <v>580</v>
      </c>
      <c r="AY39" s="146" t="s">
        <v>581</v>
      </c>
    </row>
    <row r="40" spans="1:16062" s="146" customFormat="1" ht="63" customHeight="1" x14ac:dyDescent="0.25">
      <c r="A40" s="139" t="s">
        <v>120</v>
      </c>
      <c r="B40" s="141" t="s">
        <v>582</v>
      </c>
      <c r="C40" s="141" t="s">
        <v>583</v>
      </c>
      <c r="D40" s="152" t="s">
        <v>392</v>
      </c>
      <c r="E40" s="139"/>
      <c r="F40" s="139"/>
      <c r="G40" s="139"/>
      <c r="H40" s="157" t="s">
        <v>584</v>
      </c>
      <c r="I40" s="157" t="s">
        <v>585</v>
      </c>
      <c r="J40" s="117" t="s">
        <v>586</v>
      </c>
      <c r="K40" s="142">
        <v>4</v>
      </c>
      <c r="L40" s="143" t="s">
        <v>133</v>
      </c>
      <c r="M40" s="158" t="str">
        <f>INDEX('MATRIZ DE CALIFICACIÓN'!$D$4:$H$8,MID($K40,1,1),MID($L40,1,1))</f>
        <v>(12) ZONA DE RIESGO ALTA
Reducir, Evitar, Compartir o Transferir el Riesgo</v>
      </c>
      <c r="N40" s="117" t="s">
        <v>77</v>
      </c>
      <c r="O40" s="117" t="s">
        <v>78</v>
      </c>
      <c r="P40" s="139" t="s">
        <v>587</v>
      </c>
      <c r="Q40" s="139" t="s">
        <v>572</v>
      </c>
      <c r="R40" s="139" t="s">
        <v>81</v>
      </c>
      <c r="S40" s="139" t="s">
        <v>588</v>
      </c>
      <c r="T40" s="157" t="s">
        <v>589</v>
      </c>
      <c r="U40" s="139" t="s">
        <v>590</v>
      </c>
      <c r="V40" s="157" t="s">
        <v>591</v>
      </c>
      <c r="W40" s="117" t="s">
        <v>86</v>
      </c>
      <c r="X40" s="117" t="s">
        <v>87</v>
      </c>
      <c r="Y40" s="117" t="s">
        <v>88</v>
      </c>
      <c r="Z40" s="117" t="s">
        <v>89</v>
      </c>
      <c r="AA40" s="117" t="s">
        <v>90</v>
      </c>
      <c r="AB40" s="117" t="s">
        <v>91</v>
      </c>
      <c r="AC40" s="117" t="s">
        <v>92</v>
      </c>
      <c r="AD40" s="142">
        <f>SUM(IF($W40='[2]Evaluación Diseño Control'!$C$2,15)+IF($X40='[2]Evaluación Diseño Control'!$C$3,15)+IF($Y40='[2]Evaluación Diseño Control'!$C$4,15)+IF($Z40='[2]Evaluación Diseño Control'!$C$5,15,IF($Z40='[2]Evaluación Diseño Control'!$D$5,10))+IF($AA40='[2]Evaluación Diseño Control'!$C$6,15)+IF($AB40='[2]Evaluación Diseño Control'!$C$7,15)+IF($AC40='[2]Evaluación Diseño Control'!$C$8,10,IF($AC40='[2]Evaluación Diseño Control'!$D$8,5)))</f>
        <v>100</v>
      </c>
      <c r="AE40" s="142" t="str">
        <f t="shared" si="5"/>
        <v>FUERTE</v>
      </c>
      <c r="AF40" s="117" t="s">
        <v>93</v>
      </c>
      <c r="AG40" s="142" t="str">
        <f>VLOOKUP(CONCATENATE($AE40,$AF40),'Listas Nuevas'!$X$3:$Z$11,2,0)</f>
        <v>FUERTE</v>
      </c>
      <c r="AH40" s="142">
        <f t="shared" si="3"/>
        <v>100</v>
      </c>
      <c r="AI40" s="144" t="s">
        <v>454</v>
      </c>
      <c r="AJ40" s="145" t="s">
        <v>93</v>
      </c>
      <c r="AK40" s="139" t="s">
        <v>94</v>
      </c>
      <c r="AL40" s="142">
        <f>IFERROR(VLOOKUP(CONCATENATE(AJ40,AK40),'[2]Listas Nuevas'!$AC$6:$AD$7,2,0),0)</f>
        <v>2</v>
      </c>
      <c r="AM40" s="139" t="s">
        <v>94</v>
      </c>
      <c r="AN40" s="142">
        <f>IFERROR(VLOOKUP(CONCATENATE(AJ40,AM40),'[2]Listas Nuevas'!$AE$6:AI34,2,0),0)</f>
        <v>2</v>
      </c>
      <c r="AO40" s="143" t="s">
        <v>592</v>
      </c>
      <c r="AP40" s="143" t="s">
        <v>455</v>
      </c>
      <c r="AQ40" s="142" t="str">
        <f>INDEX('[2]MATRIZ DE CALIFICACIÓN'!$D$4:$H$8,MID($AO40,1,1),MID($AP40,1,1))</f>
        <v>(2) ZONA DE RIESGO BAJA
Asumir el riesgo</v>
      </c>
      <c r="AR40" s="117" t="s">
        <v>97</v>
      </c>
      <c r="AS40" s="141" t="s">
        <v>593</v>
      </c>
      <c r="AT40" s="141" t="s">
        <v>594</v>
      </c>
      <c r="AU40" s="141" t="s">
        <v>579</v>
      </c>
      <c r="AV40" s="179">
        <v>44317</v>
      </c>
      <c r="AW40" s="179">
        <v>44438</v>
      </c>
      <c r="AX40" s="141" t="s">
        <v>595</v>
      </c>
      <c r="AY40" s="146" t="s">
        <v>257</v>
      </c>
    </row>
    <row r="41" spans="1:16062" s="146" customFormat="1" ht="115.5" customHeight="1" x14ac:dyDescent="0.25">
      <c r="A41" s="139" t="s">
        <v>240</v>
      </c>
      <c r="B41" s="141" t="s">
        <v>596</v>
      </c>
      <c r="C41" s="141" t="s">
        <v>597</v>
      </c>
      <c r="D41" s="152" t="s">
        <v>392</v>
      </c>
      <c r="E41" s="139"/>
      <c r="F41" s="139"/>
      <c r="G41" s="139"/>
      <c r="H41" s="157" t="s">
        <v>598</v>
      </c>
      <c r="I41" s="157" t="s">
        <v>599</v>
      </c>
      <c r="J41" s="117" t="s">
        <v>586</v>
      </c>
      <c r="K41" s="142">
        <v>4</v>
      </c>
      <c r="L41" s="143" t="s">
        <v>133</v>
      </c>
      <c r="M41" s="158" t="str">
        <f>INDEX('MATRIZ DE CALIFICACIÓN'!$D$4:$H$8,MID($K41,1,1),MID($L41,1,1))</f>
        <v>(12) ZONA DE RIESGO ALTA
Reducir, Evitar, Compartir o Transferir el Riesgo</v>
      </c>
      <c r="N41" s="117" t="s">
        <v>77</v>
      </c>
      <c r="O41" s="117" t="s">
        <v>78</v>
      </c>
      <c r="P41" s="139" t="s">
        <v>600</v>
      </c>
      <c r="Q41" s="139" t="s">
        <v>601</v>
      </c>
      <c r="R41" s="139" t="s">
        <v>398</v>
      </c>
      <c r="S41" s="139" t="s">
        <v>602</v>
      </c>
      <c r="T41" s="139" t="s">
        <v>603</v>
      </c>
      <c r="U41" s="139" t="s">
        <v>604</v>
      </c>
      <c r="V41" s="157" t="s">
        <v>605</v>
      </c>
      <c r="W41" s="117" t="s">
        <v>86</v>
      </c>
      <c r="X41" s="117" t="s">
        <v>87</v>
      </c>
      <c r="Y41" s="117" t="s">
        <v>88</v>
      </c>
      <c r="Z41" s="117" t="s">
        <v>318</v>
      </c>
      <c r="AA41" s="117" t="s">
        <v>90</v>
      </c>
      <c r="AB41" s="117" t="s">
        <v>91</v>
      </c>
      <c r="AC41" s="117" t="s">
        <v>92</v>
      </c>
      <c r="AD41" s="142">
        <v>86</v>
      </c>
      <c r="AE41" s="142" t="s">
        <v>132</v>
      </c>
      <c r="AF41" s="117" t="s">
        <v>132</v>
      </c>
      <c r="AG41" s="142" t="str">
        <f>VLOOKUP(CONCATENATE($AE41,$AF41),'Listas Nuevas'!$X$3:$Z$11,2,0)</f>
        <v>MODERADO</v>
      </c>
      <c r="AH41" s="142">
        <f t="shared" si="3"/>
        <v>50</v>
      </c>
      <c r="AI41" s="144" t="s">
        <v>436</v>
      </c>
      <c r="AJ41" s="145" t="s">
        <v>132</v>
      </c>
      <c r="AK41" s="139" t="s">
        <v>94</v>
      </c>
      <c r="AL41" s="142">
        <f>IFERROR(VLOOKUP(CONCATENATE(AJ41,AK41),'Listas Nuevas'!$AC$6:$AD$7,2,0),0)</f>
        <v>1</v>
      </c>
      <c r="AM41" s="139" t="s">
        <v>94</v>
      </c>
      <c r="AN41" s="142">
        <f>IFERROR(VLOOKUP(CONCATENATE(AJ41,AM41),'Listas Nuevas'!$AE$6:AI35,2,0),0)</f>
        <v>1</v>
      </c>
      <c r="AO41" s="143" t="s">
        <v>403</v>
      </c>
      <c r="AP41" s="143" t="s">
        <v>96</v>
      </c>
      <c r="AQ41" s="142" t="str">
        <f>INDEX('MATRIZ DE CALIFICACIÓN'!$D$4:$H$8,MID($AO41,1,1),MID($AP41,1,1))</f>
        <v>(6) ZONA DE RIESGO MODERADA
Asumir o Reducir el Riesgo</v>
      </c>
      <c r="AR41" s="117" t="s">
        <v>134</v>
      </c>
      <c r="AS41" s="141" t="s">
        <v>606</v>
      </c>
      <c r="AT41" s="141" t="s">
        <v>607</v>
      </c>
      <c r="AU41" s="141" t="s">
        <v>608</v>
      </c>
      <c r="AV41" s="141" t="s">
        <v>609</v>
      </c>
      <c r="AW41" s="141" t="s">
        <v>610</v>
      </c>
      <c r="AX41" s="141" t="s">
        <v>611</v>
      </c>
      <c r="AY41" s="146" t="s">
        <v>612</v>
      </c>
    </row>
    <row r="42" spans="1:16062" s="146" customFormat="1" ht="100.5" customHeight="1" x14ac:dyDescent="0.25">
      <c r="A42" s="171" t="s">
        <v>258</v>
      </c>
      <c r="B42" s="172" t="s">
        <v>613</v>
      </c>
      <c r="C42" s="172" t="s">
        <v>614</v>
      </c>
      <c r="D42" s="182" t="s">
        <v>392</v>
      </c>
      <c r="E42" s="171"/>
      <c r="F42" s="171"/>
      <c r="G42" s="171"/>
      <c r="H42" s="174" t="s">
        <v>615</v>
      </c>
      <c r="I42" s="171" t="s">
        <v>616</v>
      </c>
      <c r="J42" s="168" t="s">
        <v>617</v>
      </c>
      <c r="K42" s="169">
        <v>3</v>
      </c>
      <c r="L42" s="170" t="s">
        <v>133</v>
      </c>
      <c r="M42" s="183" t="str">
        <f>INDEX('[3]MATRIZ DE CALIFICACIÓN'!$D$4:$H$8,MID($K42,1,1),MID($L42,1,1))</f>
        <v>(9) ZONA DE RIESGO ALTA
Reducir, Evitar, Compartir o Transferir el Riesgo</v>
      </c>
      <c r="N42" s="168" t="s">
        <v>77</v>
      </c>
      <c r="O42" s="168" t="s">
        <v>78</v>
      </c>
      <c r="P42" s="171" t="s">
        <v>618</v>
      </c>
      <c r="Q42" s="171" t="s">
        <v>619</v>
      </c>
      <c r="R42" s="171" t="s">
        <v>398</v>
      </c>
      <c r="S42" s="171" t="s">
        <v>620</v>
      </c>
      <c r="T42" s="171" t="s">
        <v>621</v>
      </c>
      <c r="U42" s="171" t="s">
        <v>622</v>
      </c>
      <c r="V42" s="174" t="s">
        <v>623</v>
      </c>
      <c r="W42" s="168" t="s">
        <v>86</v>
      </c>
      <c r="X42" s="168" t="s">
        <v>87</v>
      </c>
      <c r="Y42" s="168" t="s">
        <v>88</v>
      </c>
      <c r="Z42" s="168" t="s">
        <v>89</v>
      </c>
      <c r="AA42" s="168" t="s">
        <v>90</v>
      </c>
      <c r="AB42" s="168" t="s">
        <v>91</v>
      </c>
      <c r="AC42" s="168" t="s">
        <v>92</v>
      </c>
      <c r="AD42" s="169">
        <v>100</v>
      </c>
      <c r="AE42" s="169" t="str">
        <f t="shared" ref="AE42:AE47" si="6">IF($AD42&gt;95,"FUERTE",IF($AD42&gt;85,"MODERADO","DÉBIL"))</f>
        <v>FUERTE</v>
      </c>
      <c r="AF42" s="168" t="s">
        <v>93</v>
      </c>
      <c r="AG42" s="169" t="str">
        <f>VLOOKUP(CONCATENATE($AE42,$AF42),'Listas Nuevas'!$X$3:$Z$11,2,0)</f>
        <v>FUERTE</v>
      </c>
      <c r="AH42" s="169">
        <f t="shared" si="3"/>
        <v>100</v>
      </c>
      <c r="AI42" s="144" t="s">
        <v>454</v>
      </c>
      <c r="AJ42" s="145" t="s">
        <v>93</v>
      </c>
      <c r="AK42" s="171" t="s">
        <v>94</v>
      </c>
      <c r="AL42" s="169">
        <f>IFERROR(VLOOKUP(CONCATENATE(AJ42,AK42),'[3]Listas Nuevas'!$AC$6:$AD$7,2,0),0)</f>
        <v>2</v>
      </c>
      <c r="AM42" s="171" t="s">
        <v>94</v>
      </c>
      <c r="AN42" s="142">
        <f>IFERROR(VLOOKUP(CONCATENATE(AJ42,AM42),'Listas Nuevas'!$AE$6:AI40,2,0),0)</f>
        <v>2</v>
      </c>
      <c r="AO42" s="143" t="s">
        <v>95</v>
      </c>
      <c r="AP42" s="170" t="s">
        <v>455</v>
      </c>
      <c r="AQ42" s="142" t="str">
        <f>INDEX('MATRIZ DE CALIFICACIÓN'!$D$4:$H$8,MID($AO42,1,1),MID($AP42,1,1))</f>
        <v>(1) ZONA DE RIESGO BAJA
Asumir el riesgo</v>
      </c>
      <c r="AR42" s="117" t="s">
        <v>97</v>
      </c>
      <c r="AS42" s="141" t="s">
        <v>624</v>
      </c>
      <c r="AT42" s="141" t="s">
        <v>625</v>
      </c>
      <c r="AU42" s="141" t="s">
        <v>626</v>
      </c>
      <c r="AV42" s="141" t="s">
        <v>627</v>
      </c>
      <c r="AW42" s="141" t="s">
        <v>628</v>
      </c>
      <c r="AX42" s="141" t="s">
        <v>629</v>
      </c>
      <c r="AY42" s="146" t="s">
        <v>630</v>
      </c>
    </row>
    <row r="43" spans="1:16062" s="146" customFormat="1" ht="103.5" customHeight="1" x14ac:dyDescent="0.25">
      <c r="A43" s="171" t="s">
        <v>258</v>
      </c>
      <c r="B43" s="172" t="s">
        <v>631</v>
      </c>
      <c r="C43" s="172" t="s">
        <v>632</v>
      </c>
      <c r="D43" s="182" t="s">
        <v>392</v>
      </c>
      <c r="E43" s="171"/>
      <c r="F43" s="171"/>
      <c r="G43" s="171"/>
      <c r="H43" s="174" t="s">
        <v>633</v>
      </c>
      <c r="I43" s="171" t="s">
        <v>616</v>
      </c>
      <c r="J43" s="168" t="s">
        <v>617</v>
      </c>
      <c r="K43" s="169">
        <v>3</v>
      </c>
      <c r="L43" s="170" t="s">
        <v>76</v>
      </c>
      <c r="M43" s="183" t="str">
        <f>INDEX('[3]MATRIZ DE CALIFICACIÓN'!$D$4:$H$8,MID($K43,1,1),MID($L43,1,1))</f>
        <v>(12) ZONA DE RIESGO EXTREMA
Reducir, Evitar, Compartir o Transferir el Riesgo</v>
      </c>
      <c r="N43" s="168" t="s">
        <v>77</v>
      </c>
      <c r="O43" s="168" t="s">
        <v>78</v>
      </c>
      <c r="P43" s="171" t="s">
        <v>634</v>
      </c>
      <c r="Q43" s="171" t="s">
        <v>635</v>
      </c>
      <c r="R43" s="171" t="s">
        <v>194</v>
      </c>
      <c r="S43" s="171" t="s">
        <v>636</v>
      </c>
      <c r="T43" s="171" t="s">
        <v>637</v>
      </c>
      <c r="U43" s="171" t="s">
        <v>638</v>
      </c>
      <c r="V43" s="174" t="s">
        <v>639</v>
      </c>
      <c r="W43" s="168" t="s">
        <v>86</v>
      </c>
      <c r="X43" s="168" t="s">
        <v>87</v>
      </c>
      <c r="Y43" s="168" t="s">
        <v>88</v>
      </c>
      <c r="Z43" s="168" t="s">
        <v>89</v>
      </c>
      <c r="AA43" s="168" t="s">
        <v>90</v>
      </c>
      <c r="AB43" s="168" t="s">
        <v>91</v>
      </c>
      <c r="AC43" s="168" t="s">
        <v>92</v>
      </c>
      <c r="AD43" s="169">
        <v>100</v>
      </c>
      <c r="AE43" s="169" t="s">
        <v>93</v>
      </c>
      <c r="AF43" s="168" t="s">
        <v>93</v>
      </c>
      <c r="AG43" s="169" t="str">
        <f>VLOOKUP(CONCATENATE($AE43,$AF43),'Listas Nuevas'!$X$3:$Z$11,2,0)</f>
        <v>FUERTE</v>
      </c>
      <c r="AH43" s="169">
        <f t="shared" si="3"/>
        <v>100</v>
      </c>
      <c r="AI43" s="144" t="s">
        <v>454</v>
      </c>
      <c r="AJ43" s="145" t="s">
        <v>93</v>
      </c>
      <c r="AK43" s="171" t="s">
        <v>94</v>
      </c>
      <c r="AL43" s="169">
        <f>IFERROR(VLOOKUP(CONCATENATE(AJ43,AK43),'[3]Listas Nuevas'!$AC$6:$AD$7,2,0),0)</f>
        <v>2</v>
      </c>
      <c r="AM43" s="171" t="s">
        <v>94</v>
      </c>
      <c r="AN43" s="142">
        <f>IFERROR(VLOOKUP(CONCATENATE(AJ43,AM43),'Listas Nuevas'!$AE$6:AI41,2,0),0)</f>
        <v>2</v>
      </c>
      <c r="AO43" s="143" t="s">
        <v>95</v>
      </c>
      <c r="AP43" s="170" t="s">
        <v>96</v>
      </c>
      <c r="AQ43" s="142" t="str">
        <f>INDEX('MATRIZ DE CALIFICACIÓN'!$D$4:$H$8,MID($AO43,1,1),MID($AP43,1,1))</f>
        <v>(2) ZONA DE RIESGO BAJA
Asumir el riesgo</v>
      </c>
      <c r="AR43" s="117" t="s">
        <v>97</v>
      </c>
      <c r="AS43" s="172" t="s">
        <v>640</v>
      </c>
      <c r="AT43" s="172" t="s">
        <v>641</v>
      </c>
      <c r="AU43" s="172" t="s">
        <v>642</v>
      </c>
      <c r="AV43" s="181" t="s">
        <v>643</v>
      </c>
      <c r="AW43" s="181" t="s">
        <v>644</v>
      </c>
      <c r="AX43" s="172" t="s">
        <v>645</v>
      </c>
      <c r="AY43" s="146" t="s">
        <v>646</v>
      </c>
    </row>
    <row r="44" spans="1:16062" s="146" customFormat="1" ht="95.25" customHeight="1" x14ac:dyDescent="0.25">
      <c r="A44" s="171" t="s">
        <v>258</v>
      </c>
      <c r="B44" s="184" t="s">
        <v>647</v>
      </c>
      <c r="C44" s="184" t="s">
        <v>648</v>
      </c>
      <c r="D44" s="182" t="s">
        <v>392</v>
      </c>
      <c r="E44" s="171"/>
      <c r="F44" s="171"/>
      <c r="G44" s="171"/>
      <c r="H44" s="174" t="s">
        <v>649</v>
      </c>
      <c r="I44" s="174" t="s">
        <v>650</v>
      </c>
      <c r="J44" s="168" t="s">
        <v>617</v>
      </c>
      <c r="K44" s="169">
        <v>3</v>
      </c>
      <c r="L44" s="170" t="s">
        <v>76</v>
      </c>
      <c r="M44" s="183" t="str">
        <f>INDEX('[3]MATRIZ DE CALIFICACIÓN'!$D$4:$H$8,MID($K44,1,1),MID($L44,1,1))</f>
        <v>(12) ZONA DE RIESGO EXTREMA
Reducir, Evitar, Compartir o Transferir el Riesgo</v>
      </c>
      <c r="N44" s="168" t="s">
        <v>77</v>
      </c>
      <c r="O44" s="168" t="s">
        <v>78</v>
      </c>
      <c r="P44" s="171" t="s">
        <v>651</v>
      </c>
      <c r="Q44" s="171" t="s">
        <v>652</v>
      </c>
      <c r="R44" s="171" t="s">
        <v>398</v>
      </c>
      <c r="S44" s="171" t="s">
        <v>653</v>
      </c>
      <c r="T44" s="171" t="s">
        <v>654</v>
      </c>
      <c r="U44" s="171" t="s">
        <v>655</v>
      </c>
      <c r="V44" s="174" t="s">
        <v>656</v>
      </c>
      <c r="W44" s="168" t="s">
        <v>86</v>
      </c>
      <c r="X44" s="168" t="s">
        <v>87</v>
      </c>
      <c r="Y44" s="168" t="s">
        <v>88</v>
      </c>
      <c r="Z44" s="168" t="s">
        <v>89</v>
      </c>
      <c r="AA44" s="168" t="s">
        <v>90</v>
      </c>
      <c r="AB44" s="168" t="s">
        <v>91</v>
      </c>
      <c r="AC44" s="168" t="s">
        <v>92</v>
      </c>
      <c r="AD44" s="169">
        <v>90</v>
      </c>
      <c r="AE44" s="169" t="str">
        <f t="shared" si="6"/>
        <v>MODERADO</v>
      </c>
      <c r="AF44" s="168" t="s">
        <v>132</v>
      </c>
      <c r="AG44" s="169" t="str">
        <f>VLOOKUP(CONCATENATE($AE44,$AF44),'Listas Nuevas'!$X$3:$Z$11,2,0)</f>
        <v>MODERADO</v>
      </c>
      <c r="AH44" s="169">
        <f t="shared" si="3"/>
        <v>50</v>
      </c>
      <c r="AI44" s="144" t="s">
        <v>436</v>
      </c>
      <c r="AJ44" s="145" t="s">
        <v>132</v>
      </c>
      <c r="AK44" s="171" t="s">
        <v>94</v>
      </c>
      <c r="AL44" s="169">
        <f>IFERROR(VLOOKUP(CONCATENATE(AJ44,AK44),'[3]Listas Nuevas'!$AC$6:$AD$7,2,0),0)</f>
        <v>1</v>
      </c>
      <c r="AM44" s="171" t="s">
        <v>94</v>
      </c>
      <c r="AN44" s="142">
        <f>IFERROR(VLOOKUP(CONCATENATE(AJ44,AM44),'Listas Nuevas'!$AE$6:AI42,2,0),0)</f>
        <v>1</v>
      </c>
      <c r="AO44" s="143" t="s">
        <v>592</v>
      </c>
      <c r="AP44" s="170" t="s">
        <v>133</v>
      </c>
      <c r="AQ44" s="142" t="str">
        <f>INDEX('MATRIZ DE CALIFICACIÓN'!$D$4:$H$8,MID($AO44,1,1),MID($AP44,1,1))</f>
        <v>(6) ZONA DE RIESGO MODERADA
Asumir o Reducir el Riesgo</v>
      </c>
      <c r="AR44" s="117" t="s">
        <v>134</v>
      </c>
      <c r="AS44" s="184" t="s">
        <v>657</v>
      </c>
      <c r="AT44" s="172" t="s">
        <v>658</v>
      </c>
      <c r="AU44" s="172" t="s">
        <v>659</v>
      </c>
      <c r="AV44" s="181">
        <v>44333</v>
      </c>
      <c r="AW44" s="181">
        <v>44561</v>
      </c>
      <c r="AX44" s="172" t="s">
        <v>660</v>
      </c>
      <c r="AY44" s="146" t="s">
        <v>661</v>
      </c>
    </row>
    <row r="45" spans="1:16062" s="146" customFormat="1" ht="155.25" customHeight="1" x14ac:dyDescent="0.25">
      <c r="A45" s="171" t="s">
        <v>258</v>
      </c>
      <c r="B45" s="172" t="s">
        <v>662</v>
      </c>
      <c r="C45" s="172" t="s">
        <v>663</v>
      </c>
      <c r="D45" s="182" t="s">
        <v>392</v>
      </c>
      <c r="E45" s="171"/>
      <c r="F45" s="171"/>
      <c r="G45" s="171"/>
      <c r="H45" s="174" t="s">
        <v>664</v>
      </c>
      <c r="I45" s="171" t="s">
        <v>665</v>
      </c>
      <c r="J45" s="168" t="s">
        <v>447</v>
      </c>
      <c r="K45" s="169">
        <v>2</v>
      </c>
      <c r="L45" s="170" t="s">
        <v>76</v>
      </c>
      <c r="M45" s="183" t="str">
        <f>INDEX('[3]MATRIZ DE CALIFICACIÓN'!$D$4:$H$8,MID($K45,1,1),MID($L45,1,1))</f>
        <v>(8) ZONA DE RIESGO ALTA
Reducir, Evitar, Compartir o Transferir el Riesgo</v>
      </c>
      <c r="N45" s="168" t="s">
        <v>77</v>
      </c>
      <c r="O45" s="168" t="s">
        <v>78</v>
      </c>
      <c r="P45" s="171" t="s">
        <v>666</v>
      </c>
      <c r="Q45" s="171" t="s">
        <v>652</v>
      </c>
      <c r="R45" s="173" t="s">
        <v>667</v>
      </c>
      <c r="S45" s="171" t="s">
        <v>668</v>
      </c>
      <c r="T45" s="171" t="s">
        <v>669</v>
      </c>
      <c r="U45" s="171" t="s">
        <v>670</v>
      </c>
      <c r="V45" s="174" t="s">
        <v>671</v>
      </c>
      <c r="W45" s="168" t="s">
        <v>86</v>
      </c>
      <c r="X45" s="168" t="s">
        <v>87</v>
      </c>
      <c r="Y45" s="168" t="s">
        <v>88</v>
      </c>
      <c r="Z45" s="168" t="s">
        <v>89</v>
      </c>
      <c r="AA45" s="168" t="s">
        <v>90</v>
      </c>
      <c r="AB45" s="168" t="s">
        <v>91</v>
      </c>
      <c r="AC45" s="168" t="s">
        <v>92</v>
      </c>
      <c r="AD45" s="169">
        <v>100</v>
      </c>
      <c r="AE45" s="169" t="str">
        <f t="shared" si="6"/>
        <v>FUERTE</v>
      </c>
      <c r="AF45" s="168" t="s">
        <v>93</v>
      </c>
      <c r="AG45" s="169" t="str">
        <f>VLOOKUP(CONCATENATE($AE45,$AF45),'Listas Nuevas'!$X$3:$Z$11,2,0)</f>
        <v>FUERTE</v>
      </c>
      <c r="AH45" s="169">
        <f t="shared" si="3"/>
        <v>100</v>
      </c>
      <c r="AI45" s="144" t="s">
        <v>454</v>
      </c>
      <c r="AJ45" s="145" t="s">
        <v>93</v>
      </c>
      <c r="AK45" s="171" t="s">
        <v>94</v>
      </c>
      <c r="AL45" s="169">
        <f>IFERROR(VLOOKUP(CONCATENATE(AJ45,AK45),'[3]Listas Nuevas'!$AC$6:$AD$7,2,0),0)</f>
        <v>2</v>
      </c>
      <c r="AM45" s="171" t="s">
        <v>94</v>
      </c>
      <c r="AN45" s="142">
        <f>IFERROR(VLOOKUP(CONCATENATE(AJ45,AM45),'Listas Nuevas'!$AE$6:AI43,2,0),0)</f>
        <v>2</v>
      </c>
      <c r="AO45" s="143" t="s">
        <v>95</v>
      </c>
      <c r="AP45" s="170" t="s">
        <v>96</v>
      </c>
      <c r="AQ45" s="142" t="str">
        <f>INDEX('MATRIZ DE CALIFICACIÓN'!$D$4:$H$8,MID($AO45,1,1),MID($AP45,1,1))</f>
        <v>(2) ZONA DE RIESGO BAJA
Asumir el riesgo</v>
      </c>
      <c r="AR45" s="117" t="s">
        <v>97</v>
      </c>
      <c r="AS45" s="172" t="s">
        <v>672</v>
      </c>
      <c r="AT45" s="172" t="s">
        <v>673</v>
      </c>
      <c r="AU45" s="172" t="s">
        <v>674</v>
      </c>
      <c r="AV45" s="172" t="s">
        <v>675</v>
      </c>
      <c r="AW45" s="172" t="s">
        <v>676</v>
      </c>
      <c r="AX45" s="172" t="s">
        <v>677</v>
      </c>
      <c r="AY45" s="146" t="s">
        <v>678</v>
      </c>
    </row>
    <row r="46" spans="1:16062" s="146" customFormat="1" ht="151.5" customHeight="1" x14ac:dyDescent="0.25">
      <c r="A46" s="139" t="s">
        <v>223</v>
      </c>
      <c r="B46" s="141" t="s">
        <v>679</v>
      </c>
      <c r="C46" s="141" t="s">
        <v>680</v>
      </c>
      <c r="D46" s="216" t="s">
        <v>392</v>
      </c>
      <c r="E46" s="139"/>
      <c r="F46" s="139"/>
      <c r="G46" s="139"/>
      <c r="H46" s="171" t="s">
        <v>681</v>
      </c>
      <c r="I46" s="171" t="s">
        <v>682</v>
      </c>
      <c r="J46" s="168" t="s">
        <v>617</v>
      </c>
      <c r="K46" s="169">
        <v>3</v>
      </c>
      <c r="L46" s="170" t="s">
        <v>76</v>
      </c>
      <c r="M46" s="158" t="str">
        <f>INDEX('MATRIZ DE CALIFICACIÓN'!$D$4:$H$8,MID($K46,1,1),MID($L46,1,1))</f>
        <v>(12) ZONA DE RIESGO EXTREMA
Reducir, Evitar, Compartir o Transferir el Riesgo</v>
      </c>
      <c r="N46" s="117" t="s">
        <v>77</v>
      </c>
      <c r="O46" s="117" t="s">
        <v>78</v>
      </c>
      <c r="P46" s="139" t="s">
        <v>683</v>
      </c>
      <c r="Q46" s="139" t="s">
        <v>684</v>
      </c>
      <c r="R46" s="139" t="s">
        <v>81</v>
      </c>
      <c r="S46" s="139" t="s">
        <v>685</v>
      </c>
      <c r="T46" s="139" t="s">
        <v>686</v>
      </c>
      <c r="U46" s="139" t="s">
        <v>687</v>
      </c>
      <c r="V46" s="157" t="s">
        <v>688</v>
      </c>
      <c r="W46" s="117" t="s">
        <v>86</v>
      </c>
      <c r="X46" s="117" t="s">
        <v>87</v>
      </c>
      <c r="Y46" s="117" t="s">
        <v>557</v>
      </c>
      <c r="Z46" s="117" t="s">
        <v>89</v>
      </c>
      <c r="AA46" s="117" t="s">
        <v>90</v>
      </c>
      <c r="AB46" s="117" t="s">
        <v>91</v>
      </c>
      <c r="AC46" s="117" t="s">
        <v>539</v>
      </c>
      <c r="AD46" s="142">
        <f>SUM(IF($W46='[2]Evaluación Diseño Control'!$C$2,15)+IF($X46='[2]Evaluación Diseño Control'!$C$3,15)+IF($Y46='[2]Evaluación Diseño Control'!$C$4,15)+IF($Z46='[2]Evaluación Diseño Control'!$C$5,15,IF($Z46='[2]Evaluación Diseño Control'!$D$5,10))+IF($AA46='[2]Evaluación Diseño Control'!$C$6,15)+IF($AB46='[2]Evaluación Diseño Control'!$C$7,15)+IF($AC46='[2]Evaluación Diseño Control'!$C$8,10,IF($AC46='[2]Evaluación Diseño Control'!$D$8,5)))</f>
        <v>80</v>
      </c>
      <c r="AE46" s="142" t="str">
        <f t="shared" si="6"/>
        <v>DÉBIL</v>
      </c>
      <c r="AF46" s="117" t="s">
        <v>132</v>
      </c>
      <c r="AG46" s="142" t="str">
        <f>VLOOKUP(CONCATENATE($AE46,$AF46),'Listas Nuevas'!$X$3:$Z$11,2,0)</f>
        <v>DÉBIL</v>
      </c>
      <c r="AH46" s="142">
        <f t="shared" si="3"/>
        <v>0</v>
      </c>
      <c r="AI46" s="144" t="s">
        <v>436</v>
      </c>
      <c r="AJ46" s="145" t="s">
        <v>132</v>
      </c>
      <c r="AK46" s="139" t="s">
        <v>94</v>
      </c>
      <c r="AL46" s="142">
        <f>IFERROR(VLOOKUP(CONCATENATE(AJ46,AK46),'[2]Listas Nuevas'!$AC$6:$AD$7,2,0),0)</f>
        <v>1</v>
      </c>
      <c r="AM46" s="139" t="s">
        <v>94</v>
      </c>
      <c r="AN46" s="142">
        <f>IFERROR(VLOOKUP(CONCATENATE(AJ46,AM46),'[2]Listas Nuevas'!$AE$6:AI40,2,0),0)</f>
        <v>1</v>
      </c>
      <c r="AO46" s="143" t="s">
        <v>592</v>
      </c>
      <c r="AP46" s="143" t="s">
        <v>133</v>
      </c>
      <c r="AQ46" s="142" t="str">
        <f>INDEX('[2]MATRIZ DE CALIFICACIÓN'!$D$4:$H$8,MID($AO46,1,1),MID($AP46,1,1))</f>
        <v>(6) ZONA DE RIESGO MODERADA
Asumir o Reducir el Riesgo</v>
      </c>
      <c r="AR46" s="117" t="s">
        <v>134</v>
      </c>
      <c r="AS46" s="141" t="s">
        <v>689</v>
      </c>
      <c r="AT46" s="141" t="s">
        <v>690</v>
      </c>
      <c r="AU46" s="141" t="s">
        <v>691</v>
      </c>
      <c r="AV46" s="141" t="s">
        <v>692</v>
      </c>
      <c r="AW46" s="141" t="s">
        <v>693</v>
      </c>
      <c r="AX46" s="141" t="s">
        <v>694</v>
      </c>
      <c r="AY46" s="146" t="s">
        <v>695</v>
      </c>
    </row>
    <row r="47" spans="1:16062" s="146" customFormat="1" ht="81.75" customHeight="1" x14ac:dyDescent="0.25">
      <c r="A47" s="139" t="s">
        <v>291</v>
      </c>
      <c r="B47" s="175" t="s">
        <v>696</v>
      </c>
      <c r="C47" s="175" t="s">
        <v>697</v>
      </c>
      <c r="D47" s="216" t="s">
        <v>392</v>
      </c>
      <c r="E47" s="139"/>
      <c r="F47" s="139"/>
      <c r="G47" s="139"/>
      <c r="H47" s="171" t="s">
        <v>698</v>
      </c>
      <c r="I47" s="171" t="s">
        <v>699</v>
      </c>
      <c r="J47" s="168" t="s">
        <v>617</v>
      </c>
      <c r="K47" s="169">
        <v>3</v>
      </c>
      <c r="L47" s="170" t="s">
        <v>133</v>
      </c>
      <c r="M47" s="158" t="str">
        <f>INDEX('MATRIZ DE CALIFICACIÓN'!$D$4:$H$8,MID($K47,1,1),MID($L47,1,1))</f>
        <v>(9) ZONA DE RIESGO ALTA
Reducir, Evitar, Compartir o Transferir el Riesgo</v>
      </c>
      <c r="N47" s="117" t="s">
        <v>77</v>
      </c>
      <c r="O47" s="117" t="s">
        <v>78</v>
      </c>
      <c r="P47" s="139" t="s">
        <v>700</v>
      </c>
      <c r="Q47" s="139" t="s">
        <v>701</v>
      </c>
      <c r="R47" s="139" t="s">
        <v>81</v>
      </c>
      <c r="S47" s="139" t="s">
        <v>702</v>
      </c>
      <c r="T47" s="139" t="s">
        <v>703</v>
      </c>
      <c r="U47" s="139" t="s">
        <v>704</v>
      </c>
      <c r="V47" s="157" t="s">
        <v>705</v>
      </c>
      <c r="W47" s="117" t="s">
        <v>86</v>
      </c>
      <c r="X47" s="117" t="s">
        <v>87</v>
      </c>
      <c r="Y47" s="117" t="s">
        <v>88</v>
      </c>
      <c r="Z47" s="117" t="s">
        <v>89</v>
      </c>
      <c r="AA47" s="117" t="s">
        <v>90</v>
      </c>
      <c r="AB47" s="117" t="s">
        <v>91</v>
      </c>
      <c r="AC47" s="117" t="s">
        <v>92</v>
      </c>
      <c r="AD47" s="142">
        <f>SUM(IF($W47='[2]Evaluación Diseño Control'!$C$2,15)+IF($X47='[2]Evaluación Diseño Control'!$C$3,15)+IF($Y47='[2]Evaluación Diseño Control'!$C$4,15)+IF($Z47='[2]Evaluación Diseño Control'!$C$5,15,IF($Z47='[2]Evaluación Diseño Control'!$D$5,10))+IF($AA47='[2]Evaluación Diseño Control'!$C$6,15)+IF($AB47='[2]Evaluación Diseño Control'!$C$7,15)+IF($AC47='[2]Evaluación Diseño Control'!$C$8,10,IF($AC47='[2]Evaluación Diseño Control'!$D$8,5)))</f>
        <v>100</v>
      </c>
      <c r="AE47" s="142" t="str">
        <f t="shared" si="6"/>
        <v>FUERTE</v>
      </c>
      <c r="AF47" s="117" t="s">
        <v>93</v>
      </c>
      <c r="AG47" s="142" t="str">
        <f>VLOOKUP(CONCATENATE($AE47,$AF47),'Listas Nuevas'!$X$3:$Z$11,2,0)</f>
        <v>FUERTE</v>
      </c>
      <c r="AH47" s="142">
        <f t="shared" si="3"/>
        <v>100</v>
      </c>
      <c r="AI47" s="144" t="s">
        <v>454</v>
      </c>
      <c r="AJ47" s="145" t="s">
        <v>93</v>
      </c>
      <c r="AK47" s="139" t="s">
        <v>94</v>
      </c>
      <c r="AL47" s="142">
        <f>IFERROR(VLOOKUP(CONCATENATE(AJ47,AK47),'[2]Listas Nuevas'!$AC$6:$AD$7,2,0),0)</f>
        <v>2</v>
      </c>
      <c r="AM47" s="139" t="s">
        <v>94</v>
      </c>
      <c r="AN47" s="142">
        <f>IFERROR(VLOOKUP(CONCATENATE(AJ47,AM47),'[2]Listas Nuevas'!$AE$6:AI41,2,0),0)</f>
        <v>2</v>
      </c>
      <c r="AO47" s="143" t="s">
        <v>95</v>
      </c>
      <c r="AP47" s="143" t="s">
        <v>455</v>
      </c>
      <c r="AQ47" s="142" t="str">
        <f>INDEX('[2]MATRIZ DE CALIFICACIÓN'!$D$4:$H$8,MID($AO47,1,1),MID($AP47,1,1))</f>
        <v>(1) ZONA DE RIESGO BAJA
Asumir el riesgo</v>
      </c>
      <c r="AR47" s="117" t="s">
        <v>97</v>
      </c>
      <c r="AS47" s="141" t="s">
        <v>706</v>
      </c>
      <c r="AT47" s="141" t="s">
        <v>707</v>
      </c>
      <c r="AU47" s="141" t="s">
        <v>322</v>
      </c>
      <c r="AV47" s="141" t="s">
        <v>708</v>
      </c>
      <c r="AW47" s="141" t="s">
        <v>709</v>
      </c>
      <c r="AX47" s="141" t="s">
        <v>710</v>
      </c>
      <c r="AY47" s="146" t="s">
        <v>711</v>
      </c>
    </row>
    <row r="48" spans="1:16062" s="146" customFormat="1" ht="179.25" customHeight="1" x14ac:dyDescent="0.25">
      <c r="A48" s="139" t="s">
        <v>140</v>
      </c>
      <c r="B48" s="139" t="s">
        <v>712</v>
      </c>
      <c r="C48" s="157" t="s">
        <v>713</v>
      </c>
      <c r="D48" s="152" t="s">
        <v>392</v>
      </c>
      <c r="E48" s="139"/>
      <c r="F48" s="139"/>
      <c r="G48" s="139"/>
      <c r="H48" s="139" t="s">
        <v>714</v>
      </c>
      <c r="I48" s="139" t="s">
        <v>715</v>
      </c>
      <c r="J48" s="117" t="s">
        <v>75</v>
      </c>
      <c r="K48" s="142">
        <v>1</v>
      </c>
      <c r="L48" s="143" t="s">
        <v>96</v>
      </c>
      <c r="M48" s="158" t="str">
        <f>INDEX('MATRIZ DE CALIFICACIÓN'!$D$4:$H$8,MID($K48,1,1),MID($L48,1,1))</f>
        <v>(2) ZONA DE RIESGO BAJA
Asumir el riesgo</v>
      </c>
      <c r="N48" s="117" t="s">
        <v>77</v>
      </c>
      <c r="O48" s="117" t="s">
        <v>78</v>
      </c>
      <c r="P48" s="139" t="s">
        <v>716</v>
      </c>
      <c r="Q48" s="139" t="s">
        <v>146</v>
      </c>
      <c r="R48" s="139" t="s">
        <v>81</v>
      </c>
      <c r="S48" s="139" t="s">
        <v>717</v>
      </c>
      <c r="T48" s="139" t="s">
        <v>718</v>
      </c>
      <c r="U48" s="139" t="s">
        <v>719</v>
      </c>
      <c r="V48" s="157" t="s">
        <v>720</v>
      </c>
      <c r="W48" s="117" t="s">
        <v>86</v>
      </c>
      <c r="X48" s="117" t="s">
        <v>87</v>
      </c>
      <c r="Y48" s="117" t="s">
        <v>88</v>
      </c>
      <c r="Z48" s="117" t="s">
        <v>318</v>
      </c>
      <c r="AA48" s="117" t="s">
        <v>90</v>
      </c>
      <c r="AB48" s="117" t="s">
        <v>91</v>
      </c>
      <c r="AC48" s="117" t="s">
        <v>92</v>
      </c>
      <c r="AD48" s="142">
        <v>100</v>
      </c>
      <c r="AE48" s="142" t="s">
        <v>93</v>
      </c>
      <c r="AF48" s="117" t="s">
        <v>93</v>
      </c>
      <c r="AG48" s="142" t="str">
        <f>VLOOKUP(CONCATENATE($AE48,$AF48),'Listas Nuevas'!$X$3:$Z$11,2,0)</f>
        <v>FUERTE</v>
      </c>
      <c r="AH48" s="142">
        <f t="shared" si="3"/>
        <v>100</v>
      </c>
      <c r="AI48" s="144" t="s">
        <v>454</v>
      </c>
      <c r="AJ48" s="145" t="s">
        <v>93</v>
      </c>
      <c r="AK48" s="139" t="s">
        <v>94</v>
      </c>
      <c r="AL48" s="142">
        <v>2</v>
      </c>
      <c r="AM48" s="139" t="s">
        <v>94</v>
      </c>
      <c r="AN48" s="142">
        <v>2</v>
      </c>
      <c r="AO48" s="143" t="s">
        <v>95</v>
      </c>
      <c r="AP48" s="143" t="s">
        <v>455</v>
      </c>
      <c r="AQ48" s="142" t="str">
        <f>INDEX('MATRIZ DE CALIFICACIÓN'!$D$4:$H$8,MID($AO48,1,1),MID($AP48,1,1))</f>
        <v>(1) ZONA DE RIESGO BAJA
Asumir el riesgo</v>
      </c>
      <c r="AR48" s="117" t="s">
        <v>97</v>
      </c>
      <c r="AS48" s="141" t="s">
        <v>721</v>
      </c>
      <c r="AT48" s="141" t="s">
        <v>151</v>
      </c>
      <c r="AU48" s="141" t="s">
        <v>152</v>
      </c>
      <c r="AV48" s="141" t="s">
        <v>722</v>
      </c>
      <c r="AW48" s="141" t="s">
        <v>723</v>
      </c>
      <c r="AX48" s="141" t="s">
        <v>724</v>
      </c>
      <c r="AY48" s="146" t="s">
        <v>725</v>
      </c>
    </row>
    <row r="49" spans="1:51" s="146" customFormat="1" ht="123" customHeight="1" x14ac:dyDescent="0.25">
      <c r="A49" s="139" t="s">
        <v>69</v>
      </c>
      <c r="B49" s="141" t="s">
        <v>726</v>
      </c>
      <c r="C49" s="141" t="s">
        <v>727</v>
      </c>
      <c r="D49" s="152" t="s">
        <v>728</v>
      </c>
      <c r="E49" s="139"/>
      <c r="F49" s="139"/>
      <c r="G49" s="139"/>
      <c r="H49" s="139" t="s">
        <v>729</v>
      </c>
      <c r="I49" s="139" t="s">
        <v>730</v>
      </c>
      <c r="J49" s="117" t="s">
        <v>75</v>
      </c>
      <c r="K49" s="142">
        <v>1</v>
      </c>
      <c r="L49" s="143" t="s">
        <v>76</v>
      </c>
      <c r="M49" s="158" t="str">
        <f>INDEX('MATRIZ DE CALIFICACIÓN'!$D$4:$H$8,MID($K49,1,1),MID($L49,1,1))</f>
        <v>(4) ZONA DE RIESGO ALTA
Reducir, Evitar, Compartir o Transferir el Riesgo</v>
      </c>
      <c r="N49" s="117" t="s">
        <v>77</v>
      </c>
      <c r="O49" s="117" t="s">
        <v>78</v>
      </c>
      <c r="P49" s="139" t="s">
        <v>731</v>
      </c>
      <c r="Q49" s="139" t="s">
        <v>732</v>
      </c>
      <c r="R49" s="139" t="s">
        <v>108</v>
      </c>
      <c r="S49" s="139" t="s">
        <v>733</v>
      </c>
      <c r="T49" s="139" t="s">
        <v>734</v>
      </c>
      <c r="U49" s="139" t="s">
        <v>735</v>
      </c>
      <c r="V49" s="157" t="s">
        <v>736</v>
      </c>
      <c r="W49" s="117" t="s">
        <v>86</v>
      </c>
      <c r="X49" s="117" t="s">
        <v>87</v>
      </c>
      <c r="Y49" s="117" t="s">
        <v>88</v>
      </c>
      <c r="Z49" s="117" t="s">
        <v>318</v>
      </c>
      <c r="AA49" s="117" t="s">
        <v>90</v>
      </c>
      <c r="AB49" s="117" t="s">
        <v>91</v>
      </c>
      <c r="AC49" s="117" t="s">
        <v>92</v>
      </c>
      <c r="AD49" s="142">
        <v>100</v>
      </c>
      <c r="AE49" s="142" t="s">
        <v>93</v>
      </c>
      <c r="AF49" s="117" t="s">
        <v>93</v>
      </c>
      <c r="AG49" s="142" t="str">
        <f>VLOOKUP(CONCATENATE($AE49,$AF49),'Listas Nuevas'!$X$3:$Z$11,2,0)</f>
        <v>FUERTE</v>
      </c>
      <c r="AH49" s="142">
        <f t="shared" si="3"/>
        <v>100</v>
      </c>
      <c r="AI49" s="144" t="s">
        <v>454</v>
      </c>
      <c r="AJ49" s="145" t="s">
        <v>93</v>
      </c>
      <c r="AK49" s="139" t="s">
        <v>94</v>
      </c>
      <c r="AL49" s="142">
        <f>IFERROR(VLOOKUP(CONCATENATE(AJ49,AK49),'Listas Nuevas'!$AC$6:$AD$7,2,0),0)</f>
        <v>2</v>
      </c>
      <c r="AM49" s="139" t="s">
        <v>94</v>
      </c>
      <c r="AN49" s="142">
        <f>IFERROR(VLOOKUP(CONCATENATE(AJ49,AM49),'Listas Nuevas'!$AE$6:AI37,2,0),0)</f>
        <v>2</v>
      </c>
      <c r="AO49" s="143" t="s">
        <v>95</v>
      </c>
      <c r="AP49" s="143" t="s">
        <v>96</v>
      </c>
      <c r="AQ49" s="142" t="str">
        <f>INDEX('MATRIZ DE CALIFICACIÓN'!$D$4:$H$8,MID($AO49,1,1),MID($AP49,1,1))</f>
        <v>(2) ZONA DE RIESGO BAJA
Asumir el riesgo</v>
      </c>
      <c r="AR49" s="117" t="s">
        <v>97</v>
      </c>
      <c r="AS49" s="141" t="s">
        <v>737</v>
      </c>
      <c r="AT49" s="141" t="s">
        <v>738</v>
      </c>
      <c r="AU49" s="141" t="s">
        <v>739</v>
      </c>
      <c r="AV49" s="141" t="s">
        <v>116</v>
      </c>
      <c r="AW49" s="141" t="s">
        <v>117</v>
      </c>
      <c r="AX49" s="141" t="s">
        <v>740</v>
      </c>
      <c r="AY49" s="146" t="s">
        <v>741</v>
      </c>
    </row>
    <row r="50" spans="1:51" s="146" customFormat="1" ht="123.75" customHeight="1" x14ac:dyDescent="0.25">
      <c r="A50" s="139" t="s">
        <v>187</v>
      </c>
      <c r="B50" s="141" t="s">
        <v>742</v>
      </c>
      <c r="C50" s="141" t="s">
        <v>743</v>
      </c>
      <c r="D50" s="152" t="s">
        <v>444</v>
      </c>
      <c r="E50" s="139"/>
      <c r="F50" s="139"/>
      <c r="G50" s="139"/>
      <c r="H50" s="141" t="s">
        <v>744</v>
      </c>
      <c r="I50" s="139" t="s">
        <v>745</v>
      </c>
      <c r="J50" s="117" t="s">
        <v>395</v>
      </c>
      <c r="K50" s="142">
        <v>5</v>
      </c>
      <c r="L50" s="143" t="s">
        <v>133</v>
      </c>
      <c r="M50" s="158" t="str">
        <f>INDEX('MATRIZ DE CALIFICACIÓN'!$D$4:$H$8,MID($K50,1,1),MID($L50,1,1))</f>
        <v>(15) ZONA DE RIESGO EXTREMA
Reducir, Evitar, Compartir o Transferir el Riesgo</v>
      </c>
      <c r="N50" s="117" t="s">
        <v>77</v>
      </c>
      <c r="O50" s="117" t="s">
        <v>78</v>
      </c>
      <c r="P50" s="139" t="s">
        <v>746</v>
      </c>
      <c r="Q50" s="139" t="s">
        <v>747</v>
      </c>
      <c r="R50" s="139" t="s">
        <v>552</v>
      </c>
      <c r="S50" s="139" t="s">
        <v>748</v>
      </c>
      <c r="T50" s="139" t="s">
        <v>749</v>
      </c>
      <c r="U50" s="139" t="s">
        <v>750</v>
      </c>
      <c r="V50" s="157" t="s">
        <v>751</v>
      </c>
      <c r="W50" s="117" t="s">
        <v>86</v>
      </c>
      <c r="X50" s="117" t="s">
        <v>87</v>
      </c>
      <c r="Y50" s="117" t="s">
        <v>88</v>
      </c>
      <c r="Z50" s="117" t="s">
        <v>318</v>
      </c>
      <c r="AA50" s="117" t="s">
        <v>90</v>
      </c>
      <c r="AB50" s="117" t="s">
        <v>91</v>
      </c>
      <c r="AC50" s="117" t="s">
        <v>92</v>
      </c>
      <c r="AD50" s="142">
        <f>SUM(IF($W50='[2]Evaluación Diseño Control'!$C$2,15)+IF($X50='[2]Evaluación Diseño Control'!$C$3,15)+IF($Y50='[2]Evaluación Diseño Control'!$C$4,15)+IF($Z50='[2]Evaluación Diseño Control'!$C$5,15,IF($Z50='[2]Evaluación Diseño Control'!$D$5,10))+IF($AA50='[2]Evaluación Diseño Control'!$C$6,15)+IF($AB50='[2]Evaluación Diseño Control'!$C$7,15)+IF($AC50='[2]Evaluación Diseño Control'!$C$8,10,IF($AC50='[2]Evaluación Diseño Control'!$D$8,5)))</f>
        <v>95</v>
      </c>
      <c r="AE50" s="142" t="str">
        <f t="shared" ref="AE50" si="7">IF($AD50&gt;95,"FUERTE",IF($AD50&gt;85,"MODERADO","DÉBIL"))</f>
        <v>MODERADO</v>
      </c>
      <c r="AF50" s="117" t="s">
        <v>93</v>
      </c>
      <c r="AG50" s="142" t="str">
        <f>VLOOKUP(CONCATENATE($AE50,$AF50),'Listas Nuevas'!$X$3:$Z$11,2,0)</f>
        <v>MODERADO</v>
      </c>
      <c r="AH50" s="142">
        <f t="shared" si="3"/>
        <v>50</v>
      </c>
      <c r="AI50" s="144" t="s">
        <v>436</v>
      </c>
      <c r="AJ50" s="145" t="s">
        <v>93</v>
      </c>
      <c r="AK50" s="139" t="s">
        <v>94</v>
      </c>
      <c r="AL50" s="142">
        <f>IFERROR(VLOOKUP(CONCATENATE(AJ50,AK50),'[2]Listas Nuevas'!$AC$6:$AD$7,2,0),0)</f>
        <v>2</v>
      </c>
      <c r="AM50" s="139" t="s">
        <v>94</v>
      </c>
      <c r="AN50" s="142">
        <f>IFERROR(VLOOKUP(CONCATENATE(AJ50,AM50),'[2]Listas Nuevas'!$AE$6:AI44,2,0),0)</f>
        <v>2</v>
      </c>
      <c r="AO50" s="143" t="s">
        <v>403</v>
      </c>
      <c r="AP50" s="143" t="s">
        <v>455</v>
      </c>
      <c r="AQ50" s="142" t="str">
        <f>INDEX('[2]MATRIZ DE CALIFICACIÓN'!$D$4:$H$8,MID($AO50,1,1),MID($AP50,1,1))</f>
        <v>(3) ZONA DE RIESGO BAJA
Asumir el riesgo</v>
      </c>
      <c r="AR50" s="117" t="s">
        <v>97</v>
      </c>
      <c r="AS50" s="141" t="s">
        <v>752</v>
      </c>
      <c r="AT50" s="141" t="s">
        <v>753</v>
      </c>
      <c r="AU50" s="141" t="s">
        <v>754</v>
      </c>
      <c r="AV50" s="141" t="s">
        <v>755</v>
      </c>
      <c r="AW50" s="141" t="s">
        <v>756</v>
      </c>
      <c r="AX50" s="141" t="s">
        <v>757</v>
      </c>
      <c r="AY50" s="146" t="s">
        <v>758</v>
      </c>
    </row>
    <row r="51" spans="1:51" s="146" customFormat="1" ht="146.25" customHeight="1" x14ac:dyDescent="0.25">
      <c r="A51" s="139" t="s">
        <v>344</v>
      </c>
      <c r="B51" s="141" t="s">
        <v>759</v>
      </c>
      <c r="C51" s="141" t="s">
        <v>760</v>
      </c>
      <c r="D51" s="152" t="s">
        <v>728</v>
      </c>
      <c r="E51" s="139"/>
      <c r="F51" s="139"/>
      <c r="G51" s="139"/>
      <c r="H51" s="139" t="s">
        <v>761</v>
      </c>
      <c r="I51" s="139" t="s">
        <v>762</v>
      </c>
      <c r="J51" s="117" t="s">
        <v>586</v>
      </c>
      <c r="K51" s="142">
        <v>4</v>
      </c>
      <c r="L51" s="143" t="s">
        <v>133</v>
      </c>
      <c r="M51" s="158" t="str">
        <f>INDEX('MATRIZ DE CALIFICACIÓN'!$D$4:$H$8,MID($K51,1,1),MID($L51,1,1))</f>
        <v>(12) ZONA DE RIESGO ALTA
Reducir, Evitar, Compartir o Transferir el Riesgo</v>
      </c>
      <c r="N51" s="117" t="s">
        <v>77</v>
      </c>
      <c r="O51" s="117" t="s">
        <v>78</v>
      </c>
      <c r="P51" s="139" t="s">
        <v>763</v>
      </c>
      <c r="Q51" s="139" t="s">
        <v>764</v>
      </c>
      <c r="R51" s="139" t="s">
        <v>81</v>
      </c>
      <c r="S51" s="139" t="s">
        <v>765</v>
      </c>
      <c r="T51" s="139" t="s">
        <v>766</v>
      </c>
      <c r="U51" s="139" t="s">
        <v>767</v>
      </c>
      <c r="V51" s="157" t="s">
        <v>768</v>
      </c>
      <c r="W51" s="168" t="s">
        <v>86</v>
      </c>
      <c r="X51" s="168" t="s">
        <v>87</v>
      </c>
      <c r="Y51" s="168" t="s">
        <v>88</v>
      </c>
      <c r="Z51" s="168" t="s">
        <v>89</v>
      </c>
      <c r="AA51" s="168" t="s">
        <v>90</v>
      </c>
      <c r="AB51" s="168" t="s">
        <v>91</v>
      </c>
      <c r="AC51" s="168" t="s">
        <v>92</v>
      </c>
      <c r="AD51" s="142">
        <v>90</v>
      </c>
      <c r="AE51" s="142" t="s">
        <v>132</v>
      </c>
      <c r="AF51" s="117" t="s">
        <v>132</v>
      </c>
      <c r="AG51" s="142" t="str">
        <f>VLOOKUP(CONCATENATE($AE51,$AF51),'Listas Nuevas'!$X$3:$Z$11,2,0)</f>
        <v>MODERADO</v>
      </c>
      <c r="AH51" s="142">
        <f t="shared" si="3"/>
        <v>50</v>
      </c>
      <c r="AI51" s="144" t="s">
        <v>436</v>
      </c>
      <c r="AJ51" s="145" t="s">
        <v>132</v>
      </c>
      <c r="AK51" s="171" t="s">
        <v>94</v>
      </c>
      <c r="AL51" s="169">
        <f>IFERROR(VLOOKUP(CONCATENATE(AJ51,AK51),'[3]Listas Nuevas'!$AC$6:$AD$7,2,0),0)</f>
        <v>1</v>
      </c>
      <c r="AM51" s="171" t="s">
        <v>94</v>
      </c>
      <c r="AN51" s="142">
        <f>IFERROR(VLOOKUP(CONCATENATE(AJ51,AM51),'Listas Nuevas'!$AE$6:AI49,2,0),0)</f>
        <v>1</v>
      </c>
      <c r="AO51" s="143" t="s">
        <v>403</v>
      </c>
      <c r="AP51" s="143" t="s">
        <v>96</v>
      </c>
      <c r="AQ51" s="142" t="str">
        <f>INDEX('MATRIZ DE CALIFICACIÓN'!$D$4:$H$8,MID($AO51,1,1),MID($AP51,1,1))</f>
        <v>(6) ZONA DE RIESGO MODERADA
Asumir o Reducir el Riesgo</v>
      </c>
      <c r="AR51" s="117" t="s">
        <v>134</v>
      </c>
      <c r="AS51" s="141" t="s">
        <v>769</v>
      </c>
      <c r="AT51" s="141" t="s">
        <v>770</v>
      </c>
      <c r="AU51" s="141" t="s">
        <v>771</v>
      </c>
      <c r="AV51" s="141" t="s">
        <v>772</v>
      </c>
      <c r="AW51" s="141" t="s">
        <v>773</v>
      </c>
      <c r="AX51" s="141" t="s">
        <v>774</v>
      </c>
      <c r="AY51" s="146" t="s">
        <v>257</v>
      </c>
    </row>
    <row r="52" spans="1:51" s="146" customFormat="1" ht="85.5" customHeight="1" x14ac:dyDescent="0.25">
      <c r="A52" s="139" t="s">
        <v>372</v>
      </c>
      <c r="B52" s="141" t="s">
        <v>775</v>
      </c>
      <c r="C52" s="141" t="s">
        <v>776</v>
      </c>
      <c r="D52" s="152" t="s">
        <v>392</v>
      </c>
      <c r="E52" s="139"/>
      <c r="F52" s="139"/>
      <c r="G52" s="139"/>
      <c r="H52" s="157" t="s">
        <v>777</v>
      </c>
      <c r="I52" s="157" t="s">
        <v>778</v>
      </c>
      <c r="J52" s="117" t="s">
        <v>586</v>
      </c>
      <c r="K52" s="142">
        <v>4</v>
      </c>
      <c r="L52" s="143" t="s">
        <v>76</v>
      </c>
      <c r="M52" s="158" t="str">
        <f>INDEX('MATRIZ DE CALIFICACIÓN'!$D$4:$H$8,MID($K52,1,1),MID($L52,1,1))</f>
        <v>(16) ZONA DE RIESGO EXTREMA
Reducir, Evitar, Compartir o Transferir el Riesgo</v>
      </c>
      <c r="N52" s="117" t="s">
        <v>77</v>
      </c>
      <c r="O52" s="117" t="s">
        <v>78</v>
      </c>
      <c r="P52" s="139" t="s">
        <v>779</v>
      </c>
      <c r="Q52" s="139" t="s">
        <v>780</v>
      </c>
      <c r="R52" s="139" t="s">
        <v>81</v>
      </c>
      <c r="S52" s="139" t="s">
        <v>781</v>
      </c>
      <c r="T52" s="139" t="s">
        <v>782</v>
      </c>
      <c r="U52" s="139" t="s">
        <v>783</v>
      </c>
      <c r="V52" s="157" t="s">
        <v>784</v>
      </c>
      <c r="W52" s="168" t="s">
        <v>86</v>
      </c>
      <c r="X52" s="168" t="s">
        <v>87</v>
      </c>
      <c r="Y52" s="168" t="s">
        <v>88</v>
      </c>
      <c r="Z52" s="168" t="s">
        <v>89</v>
      </c>
      <c r="AA52" s="168" t="s">
        <v>90</v>
      </c>
      <c r="AB52" s="168" t="s">
        <v>91</v>
      </c>
      <c r="AC52" s="168" t="s">
        <v>92</v>
      </c>
      <c r="AD52" s="142">
        <v>100</v>
      </c>
      <c r="AE52" s="142" t="s">
        <v>93</v>
      </c>
      <c r="AF52" s="117" t="s">
        <v>93</v>
      </c>
      <c r="AG52" s="142" t="str">
        <f>VLOOKUP(CONCATENATE($AE52,$AF52),'Listas Nuevas'!$X$3:$Z$11,2,0)</f>
        <v>FUERTE</v>
      </c>
      <c r="AH52" s="142">
        <f t="shared" si="3"/>
        <v>100</v>
      </c>
      <c r="AI52" s="144" t="s">
        <v>454</v>
      </c>
      <c r="AJ52" s="145" t="s">
        <v>93</v>
      </c>
      <c r="AK52" s="171" t="s">
        <v>94</v>
      </c>
      <c r="AL52" s="169">
        <f>IFERROR(VLOOKUP(CONCATENATE(AJ52,AK52),'[3]Listas Nuevas'!$AC$6:$AD$7,2,0),0)</f>
        <v>2</v>
      </c>
      <c r="AM52" s="171" t="s">
        <v>94</v>
      </c>
      <c r="AN52" s="142">
        <f>IFERROR(VLOOKUP(CONCATENATE(AJ52,AM52),'Listas Nuevas'!$AE$6:AI50,2,0),0)</f>
        <v>2</v>
      </c>
      <c r="AO52" s="143" t="s">
        <v>592</v>
      </c>
      <c r="AP52" s="143" t="s">
        <v>96</v>
      </c>
      <c r="AQ52" s="142" t="str">
        <f>INDEX('MATRIZ DE CALIFICACIÓN'!$D$4:$H$8,MID($AO52,1,1),MID($AP52,1,1))</f>
        <v>(4) ZONA DE RIESGO BAJA
Asumir el riesgo</v>
      </c>
      <c r="AR52" s="117" t="s">
        <v>97</v>
      </c>
      <c r="AS52" s="141" t="s">
        <v>785</v>
      </c>
      <c r="AT52" s="141" t="s">
        <v>786</v>
      </c>
      <c r="AU52" s="141" t="s">
        <v>787</v>
      </c>
      <c r="AV52" s="179">
        <v>44287</v>
      </c>
      <c r="AW52" s="179">
        <v>44545</v>
      </c>
      <c r="AX52" s="141" t="s">
        <v>788</v>
      </c>
      <c r="AY52" s="166" t="s">
        <v>789</v>
      </c>
    </row>
    <row r="53" spans="1:51" s="146" customFormat="1" ht="222" customHeight="1" x14ac:dyDescent="0.25">
      <c r="A53" s="139" t="s">
        <v>157</v>
      </c>
      <c r="B53" s="141" t="s">
        <v>790</v>
      </c>
      <c r="C53" s="141" t="s">
        <v>791</v>
      </c>
      <c r="D53" s="152" t="s">
        <v>392</v>
      </c>
      <c r="E53" s="139"/>
      <c r="F53" s="139"/>
      <c r="G53" s="139"/>
      <c r="H53" s="141" t="s">
        <v>792</v>
      </c>
      <c r="I53" s="139" t="s">
        <v>793</v>
      </c>
      <c r="J53" s="117" t="s">
        <v>75</v>
      </c>
      <c r="K53" s="142">
        <v>1</v>
      </c>
      <c r="L53" s="143" t="s">
        <v>125</v>
      </c>
      <c r="M53" s="158" t="str">
        <f>INDEX('MATRIZ DE CALIFICACIÓN'!$D$4:$H$8,MID($K53,1,1),MID($L53,1,1))</f>
        <v>(5) ZONA DE RIESGO ALTA
Reducir, Evitar, Compartir o Transferir el Riesgo</v>
      </c>
      <c r="N53" s="117" t="s">
        <v>77</v>
      </c>
      <c r="O53" s="117" t="s">
        <v>78</v>
      </c>
      <c r="P53" s="139" t="s">
        <v>794</v>
      </c>
      <c r="Q53" s="139" t="s">
        <v>410</v>
      </c>
      <c r="R53" s="139" t="s">
        <v>164</v>
      </c>
      <c r="S53" s="139" t="s">
        <v>795</v>
      </c>
      <c r="T53" s="139" t="s">
        <v>796</v>
      </c>
      <c r="U53" s="139" t="s">
        <v>797</v>
      </c>
      <c r="V53" s="157" t="s">
        <v>798</v>
      </c>
      <c r="W53" s="117" t="s">
        <v>86</v>
      </c>
      <c r="X53" s="117" t="s">
        <v>87</v>
      </c>
      <c r="Y53" s="117" t="s">
        <v>88</v>
      </c>
      <c r="Z53" s="117" t="s">
        <v>318</v>
      </c>
      <c r="AA53" s="117" t="s">
        <v>90</v>
      </c>
      <c r="AB53" s="117" t="s">
        <v>91</v>
      </c>
      <c r="AC53" s="117" t="s">
        <v>92</v>
      </c>
      <c r="AD53" s="142">
        <v>100</v>
      </c>
      <c r="AE53" s="142" t="s">
        <v>93</v>
      </c>
      <c r="AF53" s="117" t="s">
        <v>93</v>
      </c>
      <c r="AG53" s="142" t="str">
        <f>VLOOKUP(CONCATENATE($AE53,$AF53),'Listas Nuevas'!$X$3:$Z$11,2,0)</f>
        <v>FUERTE</v>
      </c>
      <c r="AH53" s="142">
        <f t="shared" si="3"/>
        <v>100</v>
      </c>
      <c r="AI53" s="144" t="s">
        <v>454</v>
      </c>
      <c r="AJ53" s="145" t="s">
        <v>93</v>
      </c>
      <c r="AK53" s="139" t="s">
        <v>94</v>
      </c>
      <c r="AL53" s="142">
        <v>2</v>
      </c>
      <c r="AM53" s="139" t="s">
        <v>94</v>
      </c>
      <c r="AN53" s="142">
        <v>2</v>
      </c>
      <c r="AO53" s="143" t="s">
        <v>95</v>
      </c>
      <c r="AP53" s="143" t="s">
        <v>133</v>
      </c>
      <c r="AQ53" s="142" t="str">
        <f>INDEX('MATRIZ DE CALIFICACIÓN'!$D$4:$H$8,MID($AO53,1,1),MID($AP53,1,1))</f>
        <v>(3) ZONA DE RIESGO MODERADA
Asumir o Reducir el Riesgo</v>
      </c>
      <c r="AR53" s="117" t="s">
        <v>134</v>
      </c>
      <c r="AS53" s="172" t="s">
        <v>799</v>
      </c>
      <c r="AT53" s="186" t="s">
        <v>800</v>
      </c>
      <c r="AU53" s="171" t="s">
        <v>170</v>
      </c>
      <c r="AV53" s="187">
        <v>44531</v>
      </c>
      <c r="AW53" s="187">
        <v>44561</v>
      </c>
      <c r="AX53" s="171" t="s">
        <v>171</v>
      </c>
      <c r="AY53" s="146" t="s">
        <v>172</v>
      </c>
    </row>
    <row r="54" spans="1:51" s="146" customFormat="1" ht="63" customHeight="1" x14ac:dyDescent="0.25">
      <c r="A54" s="139" t="s">
        <v>157</v>
      </c>
      <c r="B54" s="141" t="s">
        <v>801</v>
      </c>
      <c r="C54" s="141" t="s">
        <v>802</v>
      </c>
      <c r="D54" s="152" t="s">
        <v>392</v>
      </c>
      <c r="E54" s="139"/>
      <c r="F54" s="139"/>
      <c r="G54" s="139"/>
      <c r="H54" s="141" t="s">
        <v>803</v>
      </c>
      <c r="I54" s="139" t="s">
        <v>804</v>
      </c>
      <c r="J54" s="117" t="s">
        <v>586</v>
      </c>
      <c r="K54" s="142">
        <v>4</v>
      </c>
      <c r="L54" s="143" t="s">
        <v>125</v>
      </c>
      <c r="M54" s="158" t="str">
        <f>INDEX('MATRIZ DE CALIFICACIÓN'!$D$4:$H$8,MID($K54,1,1),MID($L54,1,1))</f>
        <v>(20) ZONA DE RIESGO EXTREMA
Reducir, Evitar, Compartir o Transferir el Riesgo</v>
      </c>
      <c r="N54" s="117" t="s">
        <v>77</v>
      </c>
      <c r="O54" s="117" t="s">
        <v>78</v>
      </c>
      <c r="P54" s="139" t="s">
        <v>805</v>
      </c>
      <c r="Q54" s="139" t="s">
        <v>806</v>
      </c>
      <c r="R54" s="139" t="s">
        <v>81</v>
      </c>
      <c r="S54" s="139" t="s">
        <v>807</v>
      </c>
      <c r="T54" s="139" t="s">
        <v>808</v>
      </c>
      <c r="U54" s="139" t="s">
        <v>809</v>
      </c>
      <c r="V54" s="139" t="s">
        <v>810</v>
      </c>
      <c r="W54" s="117" t="s">
        <v>86</v>
      </c>
      <c r="X54" s="117" t="s">
        <v>87</v>
      </c>
      <c r="Y54" s="117" t="s">
        <v>88</v>
      </c>
      <c r="Z54" s="117" t="s">
        <v>318</v>
      </c>
      <c r="AA54" s="117" t="s">
        <v>90</v>
      </c>
      <c r="AB54" s="117" t="s">
        <v>91</v>
      </c>
      <c r="AC54" s="117" t="s">
        <v>92</v>
      </c>
      <c r="AD54" s="142">
        <v>100</v>
      </c>
      <c r="AE54" s="142" t="s">
        <v>93</v>
      </c>
      <c r="AF54" s="117" t="s">
        <v>93</v>
      </c>
      <c r="AG54" s="142" t="str">
        <f>VLOOKUP(CONCATENATE($AE54,$AF54),'Listas Nuevas'!$X$3:$Z$11,2,0)</f>
        <v>FUERTE</v>
      </c>
      <c r="AH54" s="142">
        <f t="shared" si="3"/>
        <v>100</v>
      </c>
      <c r="AI54" s="144" t="s">
        <v>454</v>
      </c>
      <c r="AJ54" s="145" t="s">
        <v>93</v>
      </c>
      <c r="AK54" s="139" t="s">
        <v>94</v>
      </c>
      <c r="AL54" s="142">
        <v>2</v>
      </c>
      <c r="AM54" s="139" t="s">
        <v>94</v>
      </c>
      <c r="AN54" s="142">
        <v>2</v>
      </c>
      <c r="AO54" s="143" t="s">
        <v>592</v>
      </c>
      <c r="AP54" s="143" t="s">
        <v>133</v>
      </c>
      <c r="AQ54" s="142" t="str">
        <f>INDEX('MATRIZ DE CALIFICACIÓN'!$D$4:$H$8,MID($AO54,1,1),MID($AP54,1,1))</f>
        <v>(6) ZONA DE RIESGO MODERADA
Asumir o Reducir el Riesgo</v>
      </c>
      <c r="AR54" s="117" t="s">
        <v>134</v>
      </c>
      <c r="AS54" s="172" t="s">
        <v>811</v>
      </c>
      <c r="AT54" s="171" t="s">
        <v>812</v>
      </c>
      <c r="AU54" s="171" t="s">
        <v>170</v>
      </c>
      <c r="AV54" s="187">
        <v>44531</v>
      </c>
      <c r="AW54" s="187">
        <v>44561</v>
      </c>
      <c r="AX54" s="172" t="s">
        <v>813</v>
      </c>
      <c r="AY54" s="146" t="s">
        <v>172</v>
      </c>
    </row>
    <row r="55" spans="1:51" s="146" customFormat="1" ht="54" customHeight="1" x14ac:dyDescent="0.25">
      <c r="A55" s="139" t="s">
        <v>157</v>
      </c>
      <c r="B55" s="141" t="s">
        <v>801</v>
      </c>
      <c r="C55" s="141" t="s">
        <v>802</v>
      </c>
      <c r="D55" s="152" t="s">
        <v>392</v>
      </c>
      <c r="E55" s="139"/>
      <c r="F55" s="139"/>
      <c r="G55" s="139"/>
      <c r="H55" s="141" t="s">
        <v>803</v>
      </c>
      <c r="I55" s="139" t="s">
        <v>804</v>
      </c>
      <c r="J55" s="117" t="s">
        <v>586</v>
      </c>
      <c r="K55" s="142">
        <v>4</v>
      </c>
      <c r="L55" s="143" t="s">
        <v>125</v>
      </c>
      <c r="M55" s="158" t="str">
        <f>INDEX('MATRIZ DE CALIFICACIÓN'!$D$4:$H$8,MID($K55,1,1),MID($L55,1,1))</f>
        <v>(20) ZONA DE RIESGO EXTREMA
Reducir, Evitar, Compartir o Transferir el Riesgo</v>
      </c>
      <c r="N55" s="117" t="s">
        <v>77</v>
      </c>
      <c r="O55" s="117" t="s">
        <v>78</v>
      </c>
      <c r="P55" s="139" t="s">
        <v>814</v>
      </c>
      <c r="Q55" s="139" t="s">
        <v>806</v>
      </c>
      <c r="R55" s="139" t="s">
        <v>81</v>
      </c>
      <c r="S55" s="139" t="s">
        <v>807</v>
      </c>
      <c r="T55" s="139" t="s">
        <v>808</v>
      </c>
      <c r="U55" s="139" t="s">
        <v>809</v>
      </c>
      <c r="V55" s="139" t="s">
        <v>810</v>
      </c>
      <c r="W55" s="117" t="s">
        <v>86</v>
      </c>
      <c r="X55" s="117" t="s">
        <v>87</v>
      </c>
      <c r="Y55" s="117" t="s">
        <v>88</v>
      </c>
      <c r="Z55" s="117" t="s">
        <v>318</v>
      </c>
      <c r="AA55" s="117" t="s">
        <v>90</v>
      </c>
      <c r="AB55" s="117" t="s">
        <v>91</v>
      </c>
      <c r="AC55" s="117" t="s">
        <v>92</v>
      </c>
      <c r="AD55" s="142">
        <v>95</v>
      </c>
      <c r="AE55" s="142" t="s">
        <v>132</v>
      </c>
      <c r="AF55" s="117" t="s">
        <v>93</v>
      </c>
      <c r="AG55" s="142" t="str">
        <f>VLOOKUP(CONCATENATE($AE55,$AF55),'Listas Nuevas'!$X$3:$Z$11,2,0)</f>
        <v>MODERADO</v>
      </c>
      <c r="AH55" s="142">
        <f t="shared" si="3"/>
        <v>50</v>
      </c>
      <c r="AI55" s="144" t="s">
        <v>436</v>
      </c>
      <c r="AJ55" s="145" t="s">
        <v>132</v>
      </c>
      <c r="AK55" s="139" t="s">
        <v>94</v>
      </c>
      <c r="AL55" s="142">
        <v>1</v>
      </c>
      <c r="AM55" s="139" t="s">
        <v>94</v>
      </c>
      <c r="AN55" s="142">
        <v>1</v>
      </c>
      <c r="AO55" s="143" t="s">
        <v>403</v>
      </c>
      <c r="AP55" s="143" t="s">
        <v>133</v>
      </c>
      <c r="AQ55" s="142" t="str">
        <f>INDEX('MATRIZ DE CALIFICACIÓN'!$D$4:$H$8,MID($AO55,1,1),MID($AP55,1,1))</f>
        <v>(9) ZONA DE RIESGO ALTA
Reducir, Evitar, Compartir o Transferir el Riesgo</v>
      </c>
      <c r="AR55" s="117" t="s">
        <v>134</v>
      </c>
      <c r="AS55" s="172" t="s">
        <v>811</v>
      </c>
      <c r="AT55" s="171" t="s">
        <v>812</v>
      </c>
      <c r="AU55" s="171" t="s">
        <v>170</v>
      </c>
      <c r="AV55" s="187">
        <v>44531</v>
      </c>
      <c r="AW55" s="187">
        <v>44561</v>
      </c>
      <c r="AX55" s="172" t="s">
        <v>813</v>
      </c>
      <c r="AY55" s="146" t="s">
        <v>172</v>
      </c>
    </row>
    <row r="56" spans="1:51" s="146" customFormat="1" ht="108" customHeight="1" x14ac:dyDescent="0.25">
      <c r="A56" s="139" t="s">
        <v>291</v>
      </c>
      <c r="B56" s="141" t="s">
        <v>815</v>
      </c>
      <c r="C56" s="141" t="s">
        <v>816</v>
      </c>
      <c r="D56" s="152" t="s">
        <v>72</v>
      </c>
      <c r="E56" s="139"/>
      <c r="F56" s="139"/>
      <c r="G56" s="139"/>
      <c r="H56" s="139" t="s">
        <v>817</v>
      </c>
      <c r="I56" s="139" t="s">
        <v>818</v>
      </c>
      <c r="J56" s="117" t="s">
        <v>75</v>
      </c>
      <c r="K56" s="142">
        <v>1</v>
      </c>
      <c r="L56" s="143" t="s">
        <v>76</v>
      </c>
      <c r="M56" s="158" t="str">
        <f>INDEX('MATRIZ DE CALIFICACIÓN'!$D$4:$H$8,MID($K56,1,1),MID($L56,1,1))</f>
        <v>(4) ZONA DE RIESGO ALTA
Reducir, Evitar, Compartir o Transferir el Riesgo</v>
      </c>
      <c r="N56" s="117" t="s">
        <v>77</v>
      </c>
      <c r="O56" s="117" t="s">
        <v>78</v>
      </c>
      <c r="P56" s="139" t="s">
        <v>819</v>
      </c>
      <c r="Q56" s="139" t="s">
        <v>820</v>
      </c>
      <c r="R56" s="139" t="s">
        <v>194</v>
      </c>
      <c r="S56" s="139" t="s">
        <v>821</v>
      </c>
      <c r="T56" s="139" t="s">
        <v>822</v>
      </c>
      <c r="U56" s="139" t="s">
        <v>823</v>
      </c>
      <c r="V56" s="139" t="s">
        <v>824</v>
      </c>
      <c r="W56" s="117" t="s">
        <v>86</v>
      </c>
      <c r="X56" s="117" t="s">
        <v>87</v>
      </c>
      <c r="Y56" s="117" t="s">
        <v>88</v>
      </c>
      <c r="Z56" s="117" t="s">
        <v>89</v>
      </c>
      <c r="AA56" s="117" t="s">
        <v>90</v>
      </c>
      <c r="AB56" s="117" t="s">
        <v>91</v>
      </c>
      <c r="AC56" s="117" t="s">
        <v>92</v>
      </c>
      <c r="AD56" s="142">
        <f>SUM(IF($W56='[2]Evaluación Diseño Control'!$C$2,15)+IF($X56='[2]Evaluación Diseño Control'!$C$3,15)+IF($Y56='[2]Evaluación Diseño Control'!$C$4,15)+IF($Z56='[2]Evaluación Diseño Control'!$C$5,15,IF($Z56='[2]Evaluación Diseño Control'!$D$5,10))+IF($AA56='[2]Evaluación Diseño Control'!$C$6,15)+IF($AB56='[2]Evaluación Diseño Control'!$C$7,15)+IF($AC56='[2]Evaluación Diseño Control'!$C$8,10,IF($AC56='[2]Evaluación Diseño Control'!$D$8,5)))</f>
        <v>100</v>
      </c>
      <c r="AE56" s="142" t="str">
        <f t="shared" ref="AE56:AE57" si="8">IF($AD56&gt;95,"FUERTE",IF($AD56&gt;85,"MODERADO","DÉBIL"))</f>
        <v>FUERTE</v>
      </c>
      <c r="AF56" s="117" t="s">
        <v>132</v>
      </c>
      <c r="AG56" s="142" t="str">
        <f>VLOOKUP(CONCATENATE($AE56,$AF56),'[2]Listas Nuevas'!$X$3:$Z$11,2,0)</f>
        <v>MODERADO</v>
      </c>
      <c r="AH56" s="142">
        <f t="shared" ref="AH56:AH57" si="9">IF($AG56="FUERTE",100,IF($AG56="MODERADO",50,0))</f>
        <v>50</v>
      </c>
      <c r="AI56" s="144" t="s">
        <v>436</v>
      </c>
      <c r="AJ56" s="145" t="s">
        <v>132</v>
      </c>
      <c r="AK56" s="139" t="s">
        <v>94</v>
      </c>
      <c r="AL56" s="142">
        <f>IFERROR(VLOOKUP(CONCATENATE(AJ56,AK56),'[2]Listas Nuevas'!$AC$6:$AD$7,2,0),0)</f>
        <v>1</v>
      </c>
      <c r="AM56" s="139" t="s">
        <v>94</v>
      </c>
      <c r="AN56" s="142">
        <f>IFERROR(VLOOKUP(CONCATENATE(AJ56,AM56),'[2]Listas Nuevas'!$AE$6:AI50,2,0),0)</f>
        <v>1</v>
      </c>
      <c r="AO56" s="143" t="s">
        <v>95</v>
      </c>
      <c r="AP56" s="143" t="s">
        <v>133</v>
      </c>
      <c r="AQ56" s="142" t="str">
        <f>INDEX('[2]MATRIZ DE CALIFICACIÓN'!$D$4:$H$8,MID($AO56,1,1),MID($AP56,1,1))</f>
        <v>(3) ZONA DE RIESGO MODERADA
Asumir o Reducir el Riesgo</v>
      </c>
      <c r="AR56" s="117" t="s">
        <v>134</v>
      </c>
      <c r="AS56" s="141" t="s">
        <v>825</v>
      </c>
      <c r="AT56" s="141" t="s">
        <v>826</v>
      </c>
      <c r="AU56" s="141" t="s">
        <v>827</v>
      </c>
      <c r="AV56" s="179" t="s">
        <v>828</v>
      </c>
      <c r="AW56" s="179" t="s">
        <v>829</v>
      </c>
      <c r="AX56" s="141" t="s">
        <v>830</v>
      </c>
      <c r="AY56" s="146" t="s">
        <v>831</v>
      </c>
    </row>
    <row r="57" spans="1:51" s="146" customFormat="1" ht="60" customHeight="1" x14ac:dyDescent="0.25">
      <c r="A57" s="139" t="s">
        <v>291</v>
      </c>
      <c r="B57" s="141" t="s">
        <v>815</v>
      </c>
      <c r="C57" s="141" t="s">
        <v>816</v>
      </c>
      <c r="D57" s="152" t="s">
        <v>72</v>
      </c>
      <c r="E57" s="139"/>
      <c r="F57" s="139"/>
      <c r="G57" s="139"/>
      <c r="H57" s="146" t="s">
        <v>832</v>
      </c>
      <c r="I57" s="139" t="s">
        <v>833</v>
      </c>
      <c r="J57" s="117" t="s">
        <v>75</v>
      </c>
      <c r="K57" s="142">
        <v>1</v>
      </c>
      <c r="L57" s="143" t="s">
        <v>76</v>
      </c>
      <c r="M57" s="158" t="str">
        <f>INDEX('MATRIZ DE CALIFICACIÓN'!$D$4:$H$8,MID($K57,1,1),MID($L57,1,1))</f>
        <v>(4) ZONA DE RIESGO ALTA
Reducir, Evitar, Compartir o Transferir el Riesgo</v>
      </c>
      <c r="N57" s="117" t="s">
        <v>77</v>
      </c>
      <c r="O57" s="117" t="s">
        <v>78</v>
      </c>
      <c r="P57" s="139" t="s">
        <v>834</v>
      </c>
      <c r="Q57" s="139" t="s">
        <v>835</v>
      </c>
      <c r="R57" s="139" t="s">
        <v>836</v>
      </c>
      <c r="S57" s="139" t="s">
        <v>821</v>
      </c>
      <c r="T57" s="139" t="s">
        <v>837</v>
      </c>
      <c r="U57" s="139" t="s">
        <v>823</v>
      </c>
      <c r="V57" s="139" t="s">
        <v>838</v>
      </c>
      <c r="W57" s="117" t="s">
        <v>86</v>
      </c>
      <c r="X57" s="117" t="s">
        <v>87</v>
      </c>
      <c r="Y57" s="117" t="s">
        <v>88</v>
      </c>
      <c r="Z57" s="117" t="s">
        <v>318</v>
      </c>
      <c r="AA57" s="117" t="s">
        <v>90</v>
      </c>
      <c r="AB57" s="117" t="s">
        <v>91</v>
      </c>
      <c r="AC57" s="117" t="s">
        <v>92</v>
      </c>
      <c r="AD57" s="142">
        <f>SUM(IF($W57='[2]Evaluación Diseño Control'!$C$2,15)+IF($X57='[2]Evaluación Diseño Control'!$C$3,15)+IF($Y57='[2]Evaluación Diseño Control'!$C$4,15)+IF($Z57='[2]Evaluación Diseño Control'!$C$5,15,IF($Z57='[2]Evaluación Diseño Control'!$D$5,10))+IF($AA57='[2]Evaluación Diseño Control'!$C$6,15)+IF($AB57='[2]Evaluación Diseño Control'!$C$7,15)+IF($AC57='[2]Evaluación Diseño Control'!$C$8,10,IF($AC57='[2]Evaluación Diseño Control'!$D$8,5)))</f>
        <v>95</v>
      </c>
      <c r="AE57" s="142" t="str">
        <f t="shared" si="8"/>
        <v>MODERADO</v>
      </c>
      <c r="AF57" s="117" t="s">
        <v>132</v>
      </c>
      <c r="AG57" s="142" t="str">
        <f>VLOOKUP(CONCATENATE($AE57,$AF57),'[2]Listas Nuevas'!$X$3:$Z$11,2,0)</f>
        <v>MODERADO</v>
      </c>
      <c r="AH57" s="142">
        <f t="shared" si="9"/>
        <v>50</v>
      </c>
      <c r="AI57" s="144" t="s">
        <v>436</v>
      </c>
      <c r="AJ57" s="145" t="s">
        <v>132</v>
      </c>
      <c r="AK57" s="139" t="s">
        <v>94</v>
      </c>
      <c r="AL57" s="142">
        <f>IFERROR(VLOOKUP(CONCATENATE(AJ57,AK57),'[2]Listas Nuevas'!$AC$6:$AD$7,2,0),0)</f>
        <v>1</v>
      </c>
      <c r="AM57" s="139" t="s">
        <v>94</v>
      </c>
      <c r="AN57" s="142">
        <f>IFERROR(VLOOKUP(CONCATENATE(AJ57,AM57),'[2]Listas Nuevas'!$AE$6:AI51,2,0),0)</f>
        <v>1</v>
      </c>
      <c r="AO57" s="143" t="s">
        <v>95</v>
      </c>
      <c r="AP57" s="143" t="s">
        <v>133</v>
      </c>
      <c r="AQ57" s="142" t="str">
        <f>INDEX('[2]MATRIZ DE CALIFICACIÓN'!$D$4:$H$8,MID($AO57,1,1),MID($AP57,1,1))</f>
        <v>(3) ZONA DE RIESGO MODERADA
Asumir o Reducir el Riesgo</v>
      </c>
      <c r="AR57" s="117" t="s">
        <v>134</v>
      </c>
      <c r="AS57" s="141" t="s">
        <v>839</v>
      </c>
      <c r="AT57" s="141" t="s">
        <v>840</v>
      </c>
      <c r="AU57" s="141" t="s">
        <v>841</v>
      </c>
      <c r="AV57" s="141" t="s">
        <v>842</v>
      </c>
      <c r="AW57" s="141" t="s">
        <v>843</v>
      </c>
      <c r="AX57" s="141" t="s">
        <v>844</v>
      </c>
      <c r="AY57" s="146" t="s">
        <v>845</v>
      </c>
    </row>
    <row r="58" spans="1:51" ht="24" customHeight="1" x14ac:dyDescent="0.25">
      <c r="A58" s="153" t="s">
        <v>846</v>
      </c>
      <c r="B58" s="153"/>
      <c r="C58" s="153" t="s">
        <v>846</v>
      </c>
      <c r="D58" s="153" t="s">
        <v>846</v>
      </c>
      <c r="E58" s="153" t="s">
        <v>846</v>
      </c>
      <c r="F58" s="153"/>
      <c r="G58" s="153"/>
      <c r="H58" s="153" t="s">
        <v>846</v>
      </c>
      <c r="I58" s="153" t="s">
        <v>846</v>
      </c>
      <c r="J58" s="153" t="s">
        <v>846</v>
      </c>
      <c r="K58" s="153" t="s">
        <v>846</v>
      </c>
      <c r="L58" s="153" t="s">
        <v>846</v>
      </c>
      <c r="M58" s="153" t="s">
        <v>846</v>
      </c>
      <c r="N58" s="153" t="s">
        <v>846</v>
      </c>
      <c r="O58" s="153" t="s">
        <v>846</v>
      </c>
      <c r="P58" s="153"/>
      <c r="Q58" s="153" t="s">
        <v>846</v>
      </c>
      <c r="R58" s="153" t="s">
        <v>846</v>
      </c>
      <c r="S58" s="153" t="s">
        <v>846</v>
      </c>
      <c r="T58" s="153" t="s">
        <v>846</v>
      </c>
      <c r="U58" s="153" t="s">
        <v>846</v>
      </c>
      <c r="V58" s="153" t="s">
        <v>846</v>
      </c>
      <c r="W58" s="153" t="s">
        <v>846</v>
      </c>
      <c r="X58" s="153" t="s">
        <v>846</v>
      </c>
      <c r="Y58" s="153" t="s">
        <v>846</v>
      </c>
      <c r="Z58" s="153" t="s">
        <v>846</v>
      </c>
      <c r="AA58" s="153" t="s">
        <v>846</v>
      </c>
      <c r="AB58" s="153" t="s">
        <v>846</v>
      </c>
      <c r="AC58" s="153" t="s">
        <v>846</v>
      </c>
      <c r="AD58" s="153" t="s">
        <v>846</v>
      </c>
      <c r="AE58" s="153" t="s">
        <v>846</v>
      </c>
      <c r="AF58" s="153" t="s">
        <v>846</v>
      </c>
      <c r="AG58" s="153" t="s">
        <v>846</v>
      </c>
      <c r="AH58" s="153" t="s">
        <v>846</v>
      </c>
      <c r="AI58" s="153" t="s">
        <v>846</v>
      </c>
      <c r="AJ58" s="153" t="s">
        <v>846</v>
      </c>
      <c r="AK58" s="153" t="s">
        <v>846</v>
      </c>
      <c r="AL58" s="153" t="s">
        <v>846</v>
      </c>
      <c r="AM58" s="153" t="s">
        <v>846</v>
      </c>
      <c r="AN58" s="153" t="s">
        <v>846</v>
      </c>
      <c r="AO58" s="153" t="s">
        <v>846</v>
      </c>
      <c r="AP58" s="153" t="s">
        <v>846</v>
      </c>
      <c r="AQ58" s="153" t="s">
        <v>846</v>
      </c>
      <c r="AR58" s="153" t="s">
        <v>846</v>
      </c>
      <c r="AS58" s="153" t="s">
        <v>846</v>
      </c>
      <c r="AT58" s="153" t="s">
        <v>846</v>
      </c>
      <c r="AU58" s="153" t="s">
        <v>846</v>
      </c>
      <c r="AV58" s="153" t="s">
        <v>846</v>
      </c>
      <c r="AW58" s="153" t="s">
        <v>846</v>
      </c>
      <c r="AX58" s="153" t="s">
        <v>846</v>
      </c>
    </row>
    <row r="59" spans="1:51" ht="13.5" customHeight="1" x14ac:dyDescent="0.2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76"/>
      <c r="AU59" s="177"/>
      <c r="AV59" s="178"/>
      <c r="AW59" s="178"/>
      <c r="AX59" s="176"/>
    </row>
    <row r="60" spans="1:51" ht="54" customHeight="1" x14ac:dyDescent="0.2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row>
    <row r="61" spans="1:51" ht="54" customHeight="1" x14ac:dyDescent="0.25">
      <c r="A61" s="155"/>
      <c r="B61" s="155"/>
    </row>
  </sheetData>
  <autoFilter ref="A7:AX59" xr:uid="{9E3A36B4-B9E1-49F2-BB69-2D8E7E331A36}"/>
  <dataConsolidate/>
  <mergeCells count="18">
    <mergeCell ref="N6:V6"/>
    <mergeCell ref="AD6:AE6"/>
    <mergeCell ref="AG6:AH6"/>
    <mergeCell ref="AK6:AL6"/>
    <mergeCell ref="A3:AX3"/>
    <mergeCell ref="AR6:AX6"/>
    <mergeCell ref="AM6:AN6"/>
    <mergeCell ref="W6:X6"/>
    <mergeCell ref="AO6:AQ6"/>
    <mergeCell ref="W5:AJ5"/>
    <mergeCell ref="AR5:AX5"/>
    <mergeCell ref="AK5:AQ5"/>
    <mergeCell ref="A5:A6"/>
    <mergeCell ref="B5:D6"/>
    <mergeCell ref="E6:H6"/>
    <mergeCell ref="I6:M6"/>
    <mergeCell ref="E5:M5"/>
    <mergeCell ref="N5:V5"/>
  </mergeCells>
  <phoneticPr fontId="51" type="noConversion"/>
  <conditionalFormatting sqref="M8:M18 AQ8:AQ18 M27:M28 M30:M33 M56:M57 AQ20:AQ24 M20:M24 M46:M54 M35:M41">
    <cfRule type="containsText" dxfId="79" priority="130" operator="containsText" text="BAJA">
      <formula>NOT(ISERROR(SEARCH("BAJA",M8)))</formula>
    </cfRule>
    <cfRule type="containsText" dxfId="78" priority="131" operator="containsText" text="EXTREMA">
      <formula>NOT(ISERROR(SEARCH("EXTREMA",M8)))</formula>
    </cfRule>
    <cfRule type="containsText" dxfId="77" priority="132" operator="containsText" text="ALTA">
      <formula>NOT(ISERROR(SEARCH("ALTA",M8)))</formula>
    </cfRule>
    <cfRule type="containsText" dxfId="76" priority="133" operator="containsText" text="MODERADA">
      <formula>NOT(ISERROR(SEARCH("MODERADA",M8)))</formula>
    </cfRule>
  </conditionalFormatting>
  <conditionalFormatting sqref="AQ30:AQ33 AQ46:AQ50 AQ37:AQ41 AQ53:AQ57">
    <cfRule type="containsText" dxfId="75" priority="126" operator="containsText" text="BAJA">
      <formula>NOT(ISERROR(SEARCH("BAJA",AQ30)))</formula>
    </cfRule>
    <cfRule type="containsText" dxfId="74" priority="127" operator="containsText" text="EXTREMA">
      <formula>NOT(ISERROR(SEARCH("EXTREMA",AQ30)))</formula>
    </cfRule>
    <cfRule type="containsText" dxfId="73" priority="128" operator="containsText" text="ALTA">
      <formula>NOT(ISERROR(SEARCH("ALTA",AQ30)))</formula>
    </cfRule>
    <cfRule type="containsText" dxfId="72" priority="129" operator="containsText" text="MODERADA">
      <formula>NOT(ISERROR(SEARCH("MODERADA",AQ30)))</formula>
    </cfRule>
  </conditionalFormatting>
  <conditionalFormatting sqref="G27:G28 E27:E28 E10:F18 G8:G18 E57:G57 E30:G41 E20:G25 E46:G54">
    <cfRule type="expression" dxfId="71" priority="104">
      <formula>$D8&lt;&gt;"Riesgo_Seguridad_Digital"</formula>
    </cfRule>
  </conditionalFormatting>
  <conditionalFormatting sqref="E8:E9">
    <cfRule type="expression" dxfId="70" priority="96">
      <formula>$D8&lt;&gt;"Riesgo_Seguridad_Digital"</formula>
    </cfRule>
  </conditionalFormatting>
  <conditionalFormatting sqref="F8:F9">
    <cfRule type="expression" dxfId="69" priority="95">
      <formula>$D8&lt;&gt;"Riesgo_Seguridad_Digital"</formula>
    </cfRule>
  </conditionalFormatting>
  <conditionalFormatting sqref="F27:F28">
    <cfRule type="expression" dxfId="68" priority="91">
      <formula>$D27&lt;&gt;"Riesgo_Seguridad_Digital"</formula>
    </cfRule>
  </conditionalFormatting>
  <conditionalFormatting sqref="AS20:AX24 AS33:AX33 AS15:AX15 AS10:AX11 AS17:AX17 AS41:AX41 AS35:AX39">
    <cfRule type="expression" dxfId="67" priority="90">
      <formula>$AI10&lt;&gt;"Si"</formula>
    </cfRule>
  </conditionalFormatting>
  <conditionalFormatting sqref="M26">
    <cfRule type="containsText" dxfId="66" priority="80" operator="containsText" text="BAJA">
      <formula>NOT(ISERROR(SEARCH("BAJA",M26)))</formula>
    </cfRule>
    <cfRule type="containsText" dxfId="65" priority="81" operator="containsText" text="EXTREMA">
      <formula>NOT(ISERROR(SEARCH("EXTREMA",M26)))</formula>
    </cfRule>
    <cfRule type="containsText" dxfId="64" priority="82" operator="containsText" text="ALTA">
      <formula>NOT(ISERROR(SEARCH("ALTA",M26)))</formula>
    </cfRule>
    <cfRule type="containsText" dxfId="63" priority="83" operator="containsText" text="MODERADA">
      <formula>NOT(ISERROR(SEARCH("MODERADA",M26)))</formula>
    </cfRule>
  </conditionalFormatting>
  <conditionalFormatting sqref="AQ26">
    <cfRule type="containsText" dxfId="62" priority="76" operator="containsText" text="BAJA">
      <formula>NOT(ISERROR(SEARCH("BAJA",AQ26)))</formula>
    </cfRule>
    <cfRule type="containsText" dxfId="61" priority="77" operator="containsText" text="EXTREMA">
      <formula>NOT(ISERROR(SEARCH("EXTREMA",AQ26)))</formula>
    </cfRule>
    <cfRule type="containsText" dxfId="60" priority="78" operator="containsText" text="ALTA">
      <formula>NOT(ISERROR(SEARCH("ALTA",AQ26)))</formula>
    </cfRule>
    <cfRule type="containsText" dxfId="59" priority="79" operator="containsText" text="MODERADA">
      <formula>NOT(ISERROR(SEARCH("MODERADA",AQ26)))</formula>
    </cfRule>
  </conditionalFormatting>
  <conditionalFormatting sqref="E26 G26">
    <cfRule type="expression" dxfId="58" priority="75">
      <formula>$D26&lt;&gt;"Riesgo_Seguridad_Digital"</formula>
    </cfRule>
  </conditionalFormatting>
  <conditionalFormatting sqref="F26">
    <cfRule type="expression" dxfId="57" priority="74">
      <formula>$D26&lt;&gt;"Riesgo_Seguridad_Digital"</formula>
    </cfRule>
  </conditionalFormatting>
  <conditionalFormatting sqref="AS26:AX26">
    <cfRule type="expression" dxfId="56" priority="73">
      <formula>$AI26&lt;&gt;"Si"</formula>
    </cfRule>
  </conditionalFormatting>
  <conditionalFormatting sqref="AQ27:AQ29 AQ34:AQ36 AQ42:AQ45 AQ51:AQ52">
    <cfRule type="containsText" dxfId="55" priority="65" operator="containsText" text="BAJA">
      <formula>NOT(ISERROR(SEARCH("BAJA",AQ27)))</formula>
    </cfRule>
    <cfRule type="containsText" dxfId="54" priority="66" operator="containsText" text="EXTREMA">
      <formula>NOT(ISERROR(SEARCH("EXTREMA",AQ27)))</formula>
    </cfRule>
    <cfRule type="containsText" dxfId="53" priority="67" operator="containsText" text="ALTA">
      <formula>NOT(ISERROR(SEARCH("ALTA",AQ27)))</formula>
    </cfRule>
    <cfRule type="containsText" dxfId="52" priority="68" operator="containsText" text="MODERADA">
      <formula>NOT(ISERROR(SEARCH("MODERADA",AQ27)))</formula>
    </cfRule>
  </conditionalFormatting>
  <conditionalFormatting sqref="M25 AQ25">
    <cfRule type="containsText" dxfId="51" priority="60" operator="containsText" text="BAJA">
      <formula>NOT(ISERROR(SEARCH("BAJA",M25)))</formula>
    </cfRule>
    <cfRule type="containsText" dxfId="50" priority="61" operator="containsText" text="EXTREMA">
      <formula>NOT(ISERROR(SEARCH("EXTREMA",M25)))</formula>
    </cfRule>
    <cfRule type="containsText" dxfId="49" priority="62" operator="containsText" text="ALTA">
      <formula>NOT(ISERROR(SEARCH("ALTA",M25)))</formula>
    </cfRule>
    <cfRule type="containsText" dxfId="48" priority="63" operator="containsText" text="MODERADA">
      <formula>NOT(ISERROR(SEARCH("MODERADA",M25)))</formula>
    </cfRule>
  </conditionalFormatting>
  <conditionalFormatting sqref="M55">
    <cfRule type="containsText" dxfId="47" priority="51" operator="containsText" text="BAJA">
      <formula>NOT(ISERROR(SEARCH("BAJA",M55)))</formula>
    </cfRule>
    <cfRule type="containsText" dxfId="46" priority="52" operator="containsText" text="EXTREMA">
      <formula>NOT(ISERROR(SEARCH("EXTREMA",M55)))</formula>
    </cfRule>
    <cfRule type="containsText" dxfId="45" priority="53" operator="containsText" text="ALTA">
      <formula>NOT(ISERROR(SEARCH("ALTA",M55)))</formula>
    </cfRule>
    <cfRule type="containsText" dxfId="44" priority="54" operator="containsText" text="MODERADA">
      <formula>NOT(ISERROR(SEARCH("MODERADA",M55)))</formula>
    </cfRule>
  </conditionalFormatting>
  <conditionalFormatting sqref="E55:G56">
    <cfRule type="expression" dxfId="43" priority="50">
      <formula>$D55&lt;&gt;"Riesgo_Seguridad_Digital"</formula>
    </cfRule>
  </conditionalFormatting>
  <conditionalFormatting sqref="M29">
    <cfRule type="containsText" dxfId="42" priority="46" operator="containsText" text="BAJA">
      <formula>NOT(ISERROR(SEARCH("BAJA",M29)))</formula>
    </cfRule>
    <cfRule type="containsText" dxfId="41" priority="47" operator="containsText" text="EXTREMA">
      <formula>NOT(ISERROR(SEARCH("EXTREMA",M29)))</formula>
    </cfRule>
    <cfRule type="containsText" dxfId="40" priority="48" operator="containsText" text="ALTA">
      <formula>NOT(ISERROR(SEARCH("ALTA",M29)))</formula>
    </cfRule>
    <cfRule type="containsText" dxfId="39" priority="49" operator="containsText" text="MODERADA">
      <formula>NOT(ISERROR(SEARCH("MODERADA",M29)))</formula>
    </cfRule>
  </conditionalFormatting>
  <conditionalFormatting sqref="G29 E29">
    <cfRule type="expression" dxfId="38" priority="45">
      <formula>$D29&lt;&gt;"Riesgo_Seguridad_Digital"</formula>
    </cfRule>
  </conditionalFormatting>
  <conditionalFormatting sqref="F29">
    <cfRule type="expression" dxfId="37" priority="44">
      <formula>$D29&lt;&gt;"Riesgo_Seguridad_Digital"</formula>
    </cfRule>
  </conditionalFormatting>
  <conditionalFormatting sqref="M19 AQ19">
    <cfRule type="containsText" dxfId="36" priority="40" operator="containsText" text="BAJA">
      <formula>NOT(ISERROR(SEARCH("BAJA",M19)))</formula>
    </cfRule>
    <cfRule type="containsText" dxfId="35" priority="41" operator="containsText" text="EXTREMA">
      <formula>NOT(ISERROR(SEARCH("EXTREMA",M19)))</formula>
    </cfRule>
    <cfRule type="containsText" dxfId="34" priority="42" operator="containsText" text="ALTA">
      <formula>NOT(ISERROR(SEARCH("ALTA",M19)))</formula>
    </cfRule>
    <cfRule type="containsText" dxfId="33" priority="43" operator="containsText" text="MODERADA">
      <formula>NOT(ISERROR(SEARCH("MODERADA",M19)))</formula>
    </cfRule>
  </conditionalFormatting>
  <conditionalFormatting sqref="E19:G19">
    <cfRule type="expression" dxfId="32" priority="39">
      <formula>$D19&lt;&gt;"Riesgo_Seguridad_Digital"</formula>
    </cfRule>
  </conditionalFormatting>
  <conditionalFormatting sqref="M42:M45">
    <cfRule type="containsText" dxfId="31" priority="34" operator="containsText" text="BAJA">
      <formula>NOT(ISERROR(SEARCH("BAJA",M42)))</formula>
    </cfRule>
    <cfRule type="containsText" dxfId="30" priority="35" operator="containsText" text="EXTREMA">
      <formula>NOT(ISERROR(SEARCH("EXTREMA",M42)))</formula>
    </cfRule>
    <cfRule type="containsText" dxfId="29" priority="36" operator="containsText" text="ALTA">
      <formula>NOT(ISERROR(SEARCH("ALTA",M42)))</formula>
    </cfRule>
    <cfRule type="containsText" dxfId="28" priority="37" operator="containsText" text="MODERADA">
      <formula>NOT(ISERROR(SEARCH("MODERADA",M42)))</formula>
    </cfRule>
  </conditionalFormatting>
  <conditionalFormatting sqref="E42:G45">
    <cfRule type="expression" dxfId="27" priority="29">
      <formula>$D42&lt;&gt;"Riesgo_Seguridad_Digital"</formula>
    </cfRule>
  </conditionalFormatting>
  <conditionalFormatting sqref="AS25">
    <cfRule type="expression" dxfId="26" priority="17">
      <formula>$AI25&lt;&gt;"Si"</formula>
    </cfRule>
  </conditionalFormatting>
  <conditionalFormatting sqref="AV25:AW25">
    <cfRule type="expression" dxfId="25" priority="16">
      <formula>$AI25&lt;&gt;"Si"</formula>
    </cfRule>
  </conditionalFormatting>
  <conditionalFormatting sqref="AX25">
    <cfRule type="expression" dxfId="24" priority="15">
      <formula>$AI25&lt;&gt;"Si"</formula>
    </cfRule>
  </conditionalFormatting>
  <conditionalFormatting sqref="T34 M34">
    <cfRule type="containsText" dxfId="23" priority="3" operator="containsText" text="BAJA">
      <formula>NOT(ISERROR(SEARCH("BAJA",M34)))</formula>
    </cfRule>
    <cfRule type="containsText" dxfId="22" priority="4" operator="containsText" text="EXTREMA">
      <formula>NOT(ISERROR(SEARCH("EXTREMA",M34)))</formula>
    </cfRule>
    <cfRule type="containsText" dxfId="21" priority="5" operator="containsText" text="ALTA">
      <formula>NOT(ISERROR(SEARCH("ALTA",M34)))</formula>
    </cfRule>
    <cfRule type="containsText" dxfId="20" priority="6" operator="containsText" text="MODERADA">
      <formula>NOT(ISERROR(SEARCH("MODERADA",M34)))</formula>
    </cfRule>
  </conditionalFormatting>
  <dataValidations count="9">
    <dataValidation type="list" allowBlank="1" showInputMessage="1" showErrorMessage="1" sqref="O8:O26 O30:O57" xr:uid="{00000000-0002-0000-0000-000004000000}">
      <formula1>APLICACIÓN</formula1>
    </dataValidation>
    <dataValidation allowBlank="1" showInputMessage="1" showErrorMessage="1" promptTitle="Riesgos de seguridad digital" prompt="La probabilidad y el impacto se determinan con base a la amenaza, no en las vulnerabilidades." sqref="G7" xr:uid="{00000000-0002-0000-0000-000006000000}"/>
    <dataValidation type="list" allowBlank="1" showInputMessage="1" showErrorMessage="1" sqref="D8:D57" xr:uid="{00000000-0002-0000-0000-000000000000}">
      <formula1>TIPOLOGÍA</formula1>
    </dataValidation>
    <dataValidation type="list" allowBlank="1" showInputMessage="1" showErrorMessage="1" sqref="J8:J57" xr:uid="{00000000-0002-0000-0000-000001000000}">
      <formula1>FRECUENCIA</formula1>
    </dataValidation>
    <dataValidation type="list" allowBlank="1" showInputMessage="1" showErrorMessage="1" sqref="AP8:AP57" xr:uid="{00000000-0002-0000-0000-000002000000}">
      <formula1>IF($D$8="Riesgo_de_Corrupción",Riesgo_de_Corrupción,Riesgo_General)</formula1>
    </dataValidation>
    <dataValidation type="list" allowBlank="1" showInputMessage="1" showErrorMessage="1" sqref="N8:N57" xr:uid="{00000000-0002-0000-0000-000003000000}">
      <formula1>TIPO_CONTROL</formula1>
    </dataValidation>
    <dataValidation type="list" allowBlank="1" showInputMessage="1" showErrorMessage="1" sqref="AJ8:AJ57 AF8:AF57" xr:uid="{00000000-0002-0000-0000-000005000000}">
      <formula1>EJECUCIÓN</formula1>
    </dataValidation>
    <dataValidation type="list" allowBlank="1" showInputMessage="1" showErrorMessage="1" sqref="E8:E57" xr:uid="{00000000-0002-0000-0000-000007000000}">
      <formula1>CID</formula1>
    </dataValidation>
    <dataValidation type="list" allowBlank="1" showInputMessage="1" showErrorMessage="1" sqref="L8:L57" xr:uid="{ADDEEF9E-285B-4826-9D0B-F8F207B5A8EF}">
      <formula1>Riesgo_General</formula1>
    </dataValidation>
  </dataValidations>
  <pageMargins left="0.31496062992125984" right="0.11811023622047245" top="0.39370078740157483" bottom="0.31496062992125984" header="0.31496062992125984" footer="0.31496062992125984"/>
  <pageSetup scale="20" orientation="landscape" r:id="rId1"/>
  <colBreaks count="1" manualBreakCount="1">
    <brk id="26" max="1048575" man="1"/>
  </col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DF4F478A-4677-D64D-8DBC-58A248321EF3}">
          <x14:formula1>
            <xm:f>'Listas Nuevas'!$R$2:$R$3</xm:f>
          </x14:formula1>
          <xm:sqref>O27:O29</xm:sqref>
        </x14:dataValidation>
        <x14:dataValidation type="list" allowBlank="1" showInputMessage="1" showErrorMessage="1" xr:uid="{00000000-0002-0000-0000-000009000000}">
          <x14:formula1>
            <xm:f>'Evaluación Diseño Control'!$C$2:$D$2</xm:f>
          </x14:formula1>
          <xm:sqref>W8:W18 W37:W41 W21:W23 W30:W33 W46:W50 W53:W57</xm:sqref>
        </x14:dataValidation>
        <x14:dataValidation type="list" allowBlank="1" showInputMessage="1" showErrorMessage="1" xr:uid="{00000000-0002-0000-0000-00000A000000}">
          <x14:formula1>
            <xm:f>'Evaluación Diseño Control'!$C$3:$D$3</xm:f>
          </x14:formula1>
          <xm:sqref>X8:X18 X37:X41 X21:X23 X30:X33 X46:X50 X53:X57</xm:sqref>
        </x14:dataValidation>
        <x14:dataValidation type="list" allowBlank="1" showInputMessage="1" showErrorMessage="1" xr:uid="{00000000-0002-0000-0000-00000B000000}">
          <x14:formula1>
            <xm:f>'Evaluación Diseño Control'!$C$4:$D$4</xm:f>
          </x14:formula1>
          <xm:sqref>Y8:Y18 Y37:Y41 Y21:Y23 Y30:Y33 Y46:Y50 Y53:Y57</xm:sqref>
        </x14:dataValidation>
        <x14:dataValidation type="list" allowBlank="1" showInputMessage="1" showErrorMessage="1" xr:uid="{00000000-0002-0000-0000-00000C000000}">
          <x14:formula1>
            <xm:f>'Evaluación Diseño Control'!$C$5:$E$5</xm:f>
          </x14:formula1>
          <xm:sqref>Z8:Z18 Z37:Z41 Z21:Z23 Z30:Z33 Z46:Z50 Z53:Z57</xm:sqref>
        </x14:dataValidation>
        <x14:dataValidation type="list" allowBlank="1" showInputMessage="1" showErrorMessage="1" xr:uid="{00000000-0002-0000-0000-00000D000000}">
          <x14:formula1>
            <xm:f>'Evaluación Diseño Control'!$C$6:$D$6</xm:f>
          </x14:formula1>
          <xm:sqref>AA8:AA18 AA37:AA41 AA21:AA23 AA30:AA33 AA46:AA50 AA53:AA57</xm:sqref>
        </x14:dataValidation>
        <x14:dataValidation type="list" allowBlank="1" showInputMessage="1" showErrorMessage="1" xr:uid="{00000000-0002-0000-0000-00000E000000}">
          <x14:formula1>
            <xm:f>'Evaluación Diseño Control'!$C$7:$D$7</xm:f>
          </x14:formula1>
          <xm:sqref>AB8:AB18 AB37:AB41 AB21:AB23 AB30:AB33 AB46:AB50 AB53:AB57</xm:sqref>
        </x14:dataValidation>
        <x14:dataValidation type="list" allowBlank="1" showInputMessage="1" showErrorMessage="1" xr:uid="{00000000-0002-0000-0000-00000F000000}">
          <x14:formula1>
            <xm:f>'Evaluación Diseño Control'!$C$8:$E$8</xm:f>
          </x14:formula1>
          <xm:sqref>AC8:AC18 AC37:AC41 AC21:AC23 AC30:AC33 AC46:AC50 AC53:AC57</xm:sqref>
        </x14:dataValidation>
        <x14:dataValidation type="list" allowBlank="1" showInputMessage="1" showErrorMessage="1" xr:uid="{00000000-0002-0000-0000-000010000000}">
          <x14:formula1>
            <xm:f>'Listas Nuevas'!$AC$3:$AD$3</xm:f>
          </x14:formula1>
          <xm:sqref>AK8:AK18 AK37:AK41 AK21:AK23 AK30:AK33 AK46:AK50 AK53:AK57</xm:sqref>
        </x14:dataValidation>
        <x14:dataValidation type="list" allowBlank="1" showInputMessage="1" showErrorMessage="1" xr:uid="{00000000-0002-0000-0000-000011000000}">
          <x14:formula1>
            <xm:f>'Listas Nuevas'!$AE$3:$AG$3</xm:f>
          </x14:formula1>
          <xm:sqref>AM8:AM18 AM37:AM41 AM21:AM23 AM30:AM33 AM46:AM50 AM53:AM57</xm:sqref>
        </x14:dataValidation>
        <x14:dataValidation type="list" allowBlank="1" showInputMessage="1" showErrorMessage="1" xr:uid="{00000000-0002-0000-0000-000012000000}">
          <x14:formula1>
            <xm:f>'Listas Nuevas'!$N$2:$N$6</xm:f>
          </x14:formula1>
          <xm:sqref>AO8:AO18 AO20:AO57</xm:sqref>
        </x14:dataValidation>
        <x14:dataValidation type="list" allowBlank="1" showInputMessage="1" showErrorMessage="1" xr:uid="{00000000-0002-0000-0000-000014000000}">
          <x14:formula1>
            <xm:f>'Listas Nuevas'!$AP$3:$AP$216</xm:f>
          </x14:formula1>
          <xm:sqref>F8:F18 F20:F41 F46:F57</xm:sqref>
        </x14:dataValidation>
        <x14:dataValidation type="list" allowBlank="1" showInputMessage="1" showErrorMessage="1" xr:uid="{00000000-0002-0000-0000-000015000000}">
          <x14:formula1>
            <xm:f>'Listas Nuevas'!$AR$3:$AR$20</xm:f>
          </x14:formula1>
          <xm:sqref>A8:A18 A20:A41 A46:A57</xm:sqref>
        </x14:dataValidation>
        <x14:dataValidation type="list" allowBlank="1" showInputMessage="1" showErrorMessage="1" xr:uid="{EC554337-BB11-4810-9EB5-906E287D73B3}">
          <x14:formula1>
            <xm:f>IF(D8="Riesgo_de_Corrupción",'Listas Nuevas'!$AJ$4:$AJ$6,'Listas Nuevas'!$AJ$3:$AJ$6)</xm:f>
          </x14:formula1>
          <xm:sqref>AR8:AR57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39"/>
  <sheetViews>
    <sheetView showGridLines="0" topLeftCell="A24" zoomScale="120" zoomScaleNormal="120" workbookViewId="0">
      <selection activeCell="A34" sqref="A34:B34"/>
    </sheetView>
  </sheetViews>
  <sheetFormatPr baseColWidth="10" defaultColWidth="11.42578125" defaultRowHeight="15" x14ac:dyDescent="0.25"/>
  <cols>
    <col min="1" max="1" width="70" style="8" customWidth="1"/>
    <col min="2" max="2" width="17.140625" style="35" customWidth="1"/>
    <col min="3" max="16384" width="11.42578125" style="8"/>
  </cols>
  <sheetData>
    <row r="1" spans="1:2" ht="15" customHeight="1" thickBot="1" x14ac:dyDescent="0.3">
      <c r="A1" s="264" t="s">
        <v>847</v>
      </c>
      <c r="B1" s="265"/>
    </row>
    <row r="2" spans="1:2" ht="61.5" customHeight="1" thickBot="1" x14ac:dyDescent="0.3">
      <c r="A2" s="57"/>
      <c r="B2" s="58"/>
    </row>
    <row r="3" spans="1:2" ht="15" customHeight="1" x14ac:dyDescent="0.25">
      <c r="A3" s="270" t="s">
        <v>848</v>
      </c>
      <c r="B3" s="271"/>
    </row>
    <row r="4" spans="1:2" ht="31.5" customHeight="1" x14ac:dyDescent="0.25">
      <c r="A4" s="272" t="s">
        <v>849</v>
      </c>
      <c r="B4" s="273"/>
    </row>
    <row r="5" spans="1:2" ht="21.95" customHeight="1" x14ac:dyDescent="0.25">
      <c r="A5" s="274"/>
      <c r="B5" s="275"/>
    </row>
    <row r="6" spans="1:2" ht="15" customHeight="1" x14ac:dyDescent="0.25">
      <c r="A6" s="266" t="s">
        <v>850</v>
      </c>
      <c r="B6" s="116" t="s">
        <v>851</v>
      </c>
    </row>
    <row r="7" spans="1:2" ht="15.95" customHeight="1" x14ac:dyDescent="0.25">
      <c r="A7" s="267"/>
      <c r="B7" s="116" t="s">
        <v>852</v>
      </c>
    </row>
    <row r="8" spans="1:2" ht="17.25" customHeight="1" x14ac:dyDescent="0.25">
      <c r="A8" s="37" t="s">
        <v>853</v>
      </c>
      <c r="B8" s="59" t="s">
        <v>854</v>
      </c>
    </row>
    <row r="9" spans="1:2" ht="17.25" customHeight="1" x14ac:dyDescent="0.25">
      <c r="A9" s="37" t="s">
        <v>855</v>
      </c>
      <c r="B9" s="59" t="s">
        <v>856</v>
      </c>
    </row>
    <row r="10" spans="1:2" ht="17.25" customHeight="1" x14ac:dyDescent="0.25">
      <c r="A10" s="37" t="s">
        <v>857</v>
      </c>
      <c r="B10" s="59" t="s">
        <v>856</v>
      </c>
    </row>
    <row r="11" spans="1:2" ht="30" x14ac:dyDescent="0.25">
      <c r="A11" s="37" t="s">
        <v>858</v>
      </c>
      <c r="B11" s="59" t="s">
        <v>856</v>
      </c>
    </row>
    <row r="12" spans="1:2" ht="17.25" customHeight="1" x14ac:dyDescent="0.25">
      <c r="A12" s="37" t="s">
        <v>859</v>
      </c>
      <c r="B12" s="59" t="s">
        <v>854</v>
      </c>
    </row>
    <row r="13" spans="1:2" ht="17.25" customHeight="1" x14ac:dyDescent="0.25">
      <c r="A13" s="37" t="s">
        <v>860</v>
      </c>
      <c r="B13" s="59" t="s">
        <v>854</v>
      </c>
    </row>
    <row r="14" spans="1:2" ht="17.25" customHeight="1" x14ac:dyDescent="0.25">
      <c r="A14" s="37" t="s">
        <v>861</v>
      </c>
      <c r="B14" s="59" t="s">
        <v>854</v>
      </c>
    </row>
    <row r="15" spans="1:2" ht="30" x14ac:dyDescent="0.25">
      <c r="A15" s="37" t="s">
        <v>862</v>
      </c>
      <c r="B15" s="59" t="s">
        <v>856</v>
      </c>
    </row>
    <row r="16" spans="1:2" x14ac:dyDescent="0.25">
      <c r="A16" s="37" t="s">
        <v>863</v>
      </c>
      <c r="B16" s="59" t="s">
        <v>854</v>
      </c>
    </row>
    <row r="17" spans="1:2" ht="30" x14ac:dyDescent="0.25">
      <c r="A17" s="37" t="s">
        <v>864</v>
      </c>
      <c r="B17" s="59" t="s">
        <v>854</v>
      </c>
    </row>
    <row r="18" spans="1:2" ht="17.25" customHeight="1" x14ac:dyDescent="0.25">
      <c r="A18" s="37" t="s">
        <v>865</v>
      </c>
      <c r="B18" s="59" t="s">
        <v>854</v>
      </c>
    </row>
    <row r="19" spans="1:2" ht="17.25" customHeight="1" x14ac:dyDescent="0.25">
      <c r="A19" s="37" t="s">
        <v>866</v>
      </c>
      <c r="B19" s="59" t="s">
        <v>854</v>
      </c>
    </row>
    <row r="20" spans="1:2" ht="17.25" customHeight="1" x14ac:dyDescent="0.25">
      <c r="A20" s="37" t="s">
        <v>867</v>
      </c>
      <c r="B20" s="59" t="s">
        <v>854</v>
      </c>
    </row>
    <row r="21" spans="1:2" ht="17.25" customHeight="1" x14ac:dyDescent="0.25">
      <c r="A21" s="37" t="s">
        <v>868</v>
      </c>
      <c r="B21" s="59" t="s">
        <v>854</v>
      </c>
    </row>
    <row r="22" spans="1:2" ht="17.25" customHeight="1" x14ac:dyDescent="0.25">
      <c r="A22" s="37" t="s">
        <v>869</v>
      </c>
      <c r="B22" s="59" t="s">
        <v>856</v>
      </c>
    </row>
    <row r="23" spans="1:2" ht="17.25" customHeight="1" x14ac:dyDescent="0.25">
      <c r="A23" s="37" t="s">
        <v>870</v>
      </c>
      <c r="B23" s="59" t="s">
        <v>871</v>
      </c>
    </row>
    <row r="24" spans="1:2" ht="17.25" customHeight="1" x14ac:dyDescent="0.25">
      <c r="A24" s="217" t="s">
        <v>872</v>
      </c>
      <c r="B24" s="59" t="s">
        <v>856</v>
      </c>
    </row>
    <row r="25" spans="1:2" ht="17.25" customHeight="1" x14ac:dyDescent="0.25">
      <c r="A25" s="217" t="s">
        <v>873</v>
      </c>
      <c r="B25" s="59" t="s">
        <v>856</v>
      </c>
    </row>
    <row r="26" spans="1:2" ht="17.25" customHeight="1" thickBot="1" x14ac:dyDescent="0.3">
      <c r="A26" s="60" t="s">
        <v>874</v>
      </c>
      <c r="B26" s="59" t="s">
        <v>856</v>
      </c>
    </row>
    <row r="27" spans="1:2" ht="16.5" customHeight="1" thickBot="1" x14ac:dyDescent="0.3">
      <c r="A27" s="262"/>
      <c r="B27" s="263"/>
    </row>
    <row r="28" spans="1:2" ht="15.75" thickBot="1" x14ac:dyDescent="0.3">
      <c r="A28" s="114" t="s">
        <v>875</v>
      </c>
      <c r="B28" s="61">
        <f>+COUNTIF($B$8:$B$26,"SI")</f>
        <v>11</v>
      </c>
    </row>
    <row r="29" spans="1:2" x14ac:dyDescent="0.25">
      <c r="A29" s="115" t="s">
        <v>876</v>
      </c>
      <c r="B29" s="61">
        <f>+COUNTIF($B$8:$B$26,"NO")</f>
        <v>8</v>
      </c>
    </row>
    <row r="30" spans="1:2" ht="15.75" thickBot="1" x14ac:dyDescent="0.3">
      <c r="A30" s="38" t="s">
        <v>877</v>
      </c>
      <c r="B30" s="62" t="str">
        <f>+IF(B28=0,"-",IF(B28&lt;=5,"MODERADO",IF(B28&lt;=11,"MAYOR","CATASTROFICO")))</f>
        <v>MAYOR</v>
      </c>
    </row>
    <row r="31" spans="1:2" ht="15.75" thickBot="1" x14ac:dyDescent="0.3"/>
    <row r="32" spans="1:2" x14ac:dyDescent="0.25">
      <c r="A32" s="280" t="s">
        <v>878</v>
      </c>
      <c r="B32" s="281"/>
    </row>
    <row r="33" spans="1:2" s="36" customFormat="1" ht="15" customHeight="1" x14ac:dyDescent="0.25">
      <c r="A33" s="268" t="s">
        <v>879</v>
      </c>
      <c r="B33" s="269"/>
    </row>
    <row r="34" spans="1:2" s="36" customFormat="1" ht="15" customHeight="1" x14ac:dyDescent="0.25">
      <c r="A34" s="268" t="s">
        <v>880</v>
      </c>
      <c r="B34" s="269"/>
    </row>
    <row r="35" spans="1:2" s="36" customFormat="1" ht="15" customHeight="1" thickBot="1" x14ac:dyDescent="0.3">
      <c r="A35" s="282" t="s">
        <v>881</v>
      </c>
      <c r="B35" s="283"/>
    </row>
    <row r="36" spans="1:2" x14ac:dyDescent="0.25">
      <c r="A36" s="278"/>
      <c r="B36" s="279"/>
    </row>
    <row r="37" spans="1:2" x14ac:dyDescent="0.25">
      <c r="A37" s="276" t="s">
        <v>882</v>
      </c>
      <c r="B37" s="277"/>
    </row>
    <row r="38" spans="1:2" x14ac:dyDescent="0.25">
      <c r="A38" s="276" t="s">
        <v>883</v>
      </c>
      <c r="B38" s="277"/>
    </row>
    <row r="39" spans="1:2" x14ac:dyDescent="0.25">
      <c r="A39" s="276" t="s">
        <v>884</v>
      </c>
      <c r="B39" s="277"/>
    </row>
  </sheetData>
  <mergeCells count="14">
    <mergeCell ref="A37:B37"/>
    <mergeCell ref="A38:B38"/>
    <mergeCell ref="A39:B39"/>
    <mergeCell ref="A36:B36"/>
    <mergeCell ref="A32:B32"/>
    <mergeCell ref="A34:B34"/>
    <mergeCell ref="A35:B35"/>
    <mergeCell ref="A27:B27"/>
    <mergeCell ref="A1:B1"/>
    <mergeCell ref="A6:A7"/>
    <mergeCell ref="A33:B33"/>
    <mergeCell ref="A3:B3"/>
    <mergeCell ref="A4:B4"/>
    <mergeCell ref="A5:B5"/>
  </mergeCells>
  <conditionalFormatting sqref="B28">
    <cfRule type="colorScale" priority="2">
      <colorScale>
        <cfvo type="min"/>
        <cfvo type="percentile" val="50"/>
        <cfvo type="max"/>
        <color rgb="FF63BE7B"/>
        <color rgb="FFFFEB84"/>
        <color rgb="FFF8696B"/>
      </colorScale>
    </cfRule>
  </conditionalFormatting>
  <conditionalFormatting sqref="B2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8:B26" xr:uid="{00000000-0002-0000-0200-000000000000}">
      <formula1>CORRUPCIÓN</formula1>
    </dataValidation>
  </dataValidations>
  <pageMargins left="0.70866141732283472" right="0.70866141732283472" top="0.74803149606299213" bottom="0.74803149606299213" header="0.31496062992125984" footer="0.31496062992125984"/>
  <pageSetup paperSiz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R217"/>
  <sheetViews>
    <sheetView topLeftCell="AK1" zoomScale="110" zoomScaleNormal="110" workbookViewId="0">
      <selection activeCell="AQ16" sqref="AQ16"/>
    </sheetView>
  </sheetViews>
  <sheetFormatPr baseColWidth="10" defaultColWidth="11.42578125" defaultRowHeight="15" x14ac:dyDescent="0.25"/>
  <cols>
    <col min="1" max="1" width="24.42578125" style="8" bestFit="1" customWidth="1"/>
    <col min="2" max="2" width="20.42578125" style="8" bestFit="1" customWidth="1"/>
    <col min="3" max="3" width="41.140625" style="8" customWidth="1"/>
    <col min="4" max="4" width="11.42578125" style="8"/>
    <col min="5" max="5" width="15.7109375" style="39" bestFit="1" customWidth="1"/>
    <col min="6" max="10" width="15.7109375" style="39" customWidth="1"/>
    <col min="11" max="11" width="4.85546875" style="17" customWidth="1"/>
    <col min="12" max="12" width="53.7109375" style="8" customWidth="1"/>
    <col min="13" max="13" width="4.85546875" style="17" customWidth="1"/>
    <col min="14" max="14" width="20.140625" style="8" customWidth="1"/>
    <col min="15" max="15" width="11.42578125" style="8"/>
    <col min="16" max="16" width="19.28515625" style="8" customWidth="1"/>
    <col min="17" max="17" width="11.42578125" style="8"/>
    <col min="18" max="18" width="14.85546875" style="8" customWidth="1"/>
    <col min="19" max="23" width="11.42578125" style="8"/>
    <col min="24" max="24" width="22.28515625" style="8" customWidth="1"/>
    <col min="25" max="25" width="15.42578125" style="8" customWidth="1"/>
    <col min="26" max="27" width="11.42578125" style="8"/>
    <col min="28" max="28" width="29.7109375" style="8" customWidth="1"/>
    <col min="29" max="29" width="23" style="8" customWidth="1"/>
    <col min="30" max="30" width="16.7109375" style="8" customWidth="1"/>
    <col min="31" max="31" width="23.85546875" style="8" customWidth="1"/>
    <col min="32" max="32" width="16.42578125" style="8" customWidth="1"/>
    <col min="33" max="33" width="15" style="8" customWidth="1"/>
    <col min="34" max="35" width="11.42578125" style="8"/>
    <col min="36" max="36" width="26.85546875" style="8" bestFit="1" customWidth="1"/>
    <col min="37" max="38" width="11.42578125" style="8"/>
    <col min="39" max="39" width="20.140625" style="8" customWidth="1"/>
    <col min="40" max="41" width="11.42578125" style="8"/>
    <col min="42" max="42" width="34.28515625" style="8" customWidth="1"/>
    <col min="43" max="43" width="11.42578125" style="8"/>
    <col min="44" max="44" width="49.42578125" style="8" customWidth="1"/>
    <col min="45" max="16384" width="11.42578125" style="8"/>
  </cols>
  <sheetData>
    <row r="1" spans="1:44" ht="38.1" customHeight="1" x14ac:dyDescent="0.25">
      <c r="A1" s="63" t="s">
        <v>885</v>
      </c>
      <c r="B1" s="63" t="s">
        <v>886</v>
      </c>
      <c r="C1" s="63" t="s">
        <v>887</v>
      </c>
      <c r="E1" s="66" t="s">
        <v>888</v>
      </c>
      <c r="F1" s="285"/>
      <c r="G1" s="285"/>
      <c r="H1" s="285"/>
      <c r="I1" s="285"/>
      <c r="J1" s="285"/>
      <c r="K1" s="73"/>
      <c r="L1" s="72" t="s">
        <v>35</v>
      </c>
      <c r="M1" s="75"/>
      <c r="N1" s="72" t="s">
        <v>36</v>
      </c>
      <c r="P1" s="63" t="s">
        <v>889</v>
      </c>
      <c r="R1" s="210" t="s">
        <v>890</v>
      </c>
      <c r="T1" s="63" t="s">
        <v>891</v>
      </c>
      <c r="V1" s="286" t="s">
        <v>892</v>
      </c>
      <c r="W1" s="286"/>
      <c r="X1" s="286"/>
      <c r="Y1" s="286"/>
      <c r="Z1" s="286"/>
      <c r="AB1" s="9" t="s">
        <v>893</v>
      </c>
      <c r="AC1" s="9"/>
      <c r="AD1" s="9"/>
      <c r="AE1" s="9"/>
      <c r="AF1" s="9"/>
      <c r="AG1" s="9"/>
      <c r="AP1" s="218"/>
      <c r="AQ1" s="46"/>
    </row>
    <row r="2" spans="1:44" ht="69" thickBot="1" x14ac:dyDescent="0.3">
      <c r="A2" s="9" t="s">
        <v>894</v>
      </c>
      <c r="B2" s="9" t="s">
        <v>895</v>
      </c>
      <c r="C2" s="9" t="s">
        <v>896</v>
      </c>
      <c r="E2" s="67" t="s">
        <v>728</v>
      </c>
      <c r="F2" s="74"/>
      <c r="G2" s="74"/>
      <c r="H2" s="74"/>
      <c r="I2" s="74"/>
      <c r="J2" s="74"/>
      <c r="K2" s="219">
        <v>5</v>
      </c>
      <c r="L2" s="9" t="s">
        <v>395</v>
      </c>
      <c r="M2" s="17">
        <v>5</v>
      </c>
      <c r="N2" s="9" t="s">
        <v>897</v>
      </c>
      <c r="P2" s="9" t="s">
        <v>77</v>
      </c>
      <c r="R2" s="9" t="s">
        <v>78</v>
      </c>
      <c r="T2" s="9" t="s">
        <v>93</v>
      </c>
      <c r="V2" s="69" t="s">
        <v>898</v>
      </c>
      <c r="W2" s="69" t="s">
        <v>899</v>
      </c>
      <c r="X2" s="70" t="s">
        <v>900</v>
      </c>
      <c r="Y2" s="71" t="s">
        <v>901</v>
      </c>
      <c r="Z2" s="71" t="s">
        <v>902</v>
      </c>
      <c r="AB2" s="9" t="s">
        <v>903</v>
      </c>
      <c r="AC2" s="284" t="s">
        <v>904</v>
      </c>
      <c r="AD2" s="284"/>
      <c r="AE2" s="284" t="s">
        <v>905</v>
      </c>
      <c r="AF2" s="284"/>
      <c r="AG2" s="284"/>
      <c r="AJ2" s="220" t="s">
        <v>906</v>
      </c>
      <c r="AM2" s="42" t="s">
        <v>907</v>
      </c>
      <c r="AP2" s="220" t="s">
        <v>908</v>
      </c>
      <c r="AQ2" s="46"/>
      <c r="AR2" s="43" t="s">
        <v>909</v>
      </c>
    </row>
    <row r="3" spans="1:44" ht="45" x14ac:dyDescent="0.25">
      <c r="A3" s="9" t="s">
        <v>910</v>
      </c>
      <c r="B3" s="9" t="s">
        <v>911</v>
      </c>
      <c r="C3" s="9" t="s">
        <v>912</v>
      </c>
      <c r="E3" s="67" t="s">
        <v>913</v>
      </c>
      <c r="F3" s="74"/>
      <c r="G3" s="74"/>
      <c r="H3" s="74"/>
      <c r="I3" s="74"/>
      <c r="J3" s="74"/>
      <c r="K3" s="219">
        <v>4</v>
      </c>
      <c r="L3" s="9" t="s">
        <v>586</v>
      </c>
      <c r="M3" s="17">
        <v>4</v>
      </c>
      <c r="N3" s="9" t="s">
        <v>415</v>
      </c>
      <c r="P3" s="9" t="s">
        <v>518</v>
      </c>
      <c r="R3" s="9" t="s">
        <v>914</v>
      </c>
      <c r="T3" s="9" t="s">
        <v>132</v>
      </c>
      <c r="V3" s="44" t="s">
        <v>93</v>
      </c>
      <c r="W3" s="44" t="s">
        <v>93</v>
      </c>
      <c r="X3" s="44" t="str">
        <f>CONCATENATE(V3,W3)</f>
        <v>FUERTEFUERTE</v>
      </c>
      <c r="Y3" s="44" t="s">
        <v>93</v>
      </c>
      <c r="Z3" s="44" t="s">
        <v>454</v>
      </c>
      <c r="AB3" s="9" t="s">
        <v>93</v>
      </c>
      <c r="AC3" s="9" t="s">
        <v>94</v>
      </c>
      <c r="AD3" s="9" t="s">
        <v>915</v>
      </c>
      <c r="AE3" s="9" t="s">
        <v>94</v>
      </c>
      <c r="AF3" s="9" t="s">
        <v>916</v>
      </c>
      <c r="AG3" s="9" t="s">
        <v>915</v>
      </c>
      <c r="AJ3" s="9" t="s">
        <v>97</v>
      </c>
      <c r="AM3" s="9" t="s">
        <v>917</v>
      </c>
      <c r="AP3" s="49" t="s">
        <v>918</v>
      </c>
      <c r="AQ3" s="46"/>
      <c r="AR3" s="9" t="s">
        <v>69</v>
      </c>
    </row>
    <row r="4" spans="1:44" ht="30" x14ac:dyDescent="0.25">
      <c r="A4" s="9" t="s">
        <v>919</v>
      </c>
      <c r="B4" s="9" t="s">
        <v>920</v>
      </c>
      <c r="C4" s="9" t="s">
        <v>921</v>
      </c>
      <c r="E4" s="67" t="s">
        <v>392</v>
      </c>
      <c r="F4" s="74"/>
      <c r="G4" s="74"/>
      <c r="H4" s="74"/>
      <c r="I4" s="74"/>
      <c r="J4" s="74"/>
      <c r="K4" s="219">
        <v>3</v>
      </c>
      <c r="L4" s="9" t="s">
        <v>617</v>
      </c>
      <c r="M4" s="17">
        <v>3</v>
      </c>
      <c r="N4" s="9" t="s">
        <v>403</v>
      </c>
      <c r="T4" s="9" t="s">
        <v>319</v>
      </c>
      <c r="V4" s="44" t="s">
        <v>93</v>
      </c>
      <c r="W4" s="44" t="s">
        <v>132</v>
      </c>
      <c r="X4" s="44" t="str">
        <f t="shared" ref="X4:X11" si="0">CONCATENATE(V4,W4)</f>
        <v>FUERTEMODERADO</v>
      </c>
      <c r="Y4" s="44" t="s">
        <v>132</v>
      </c>
      <c r="Z4" s="44" t="s">
        <v>436</v>
      </c>
      <c r="AB4" s="9" t="s">
        <v>132</v>
      </c>
      <c r="AC4" s="9" t="s">
        <v>94</v>
      </c>
      <c r="AD4" s="9" t="s">
        <v>915</v>
      </c>
      <c r="AE4" s="9" t="s">
        <v>94</v>
      </c>
      <c r="AF4" s="9" t="s">
        <v>916</v>
      </c>
      <c r="AG4" s="9" t="s">
        <v>915</v>
      </c>
      <c r="AJ4" s="9" t="s">
        <v>134</v>
      </c>
      <c r="AM4" s="9" t="s">
        <v>922</v>
      </c>
      <c r="AP4" s="50" t="s">
        <v>923</v>
      </c>
      <c r="AQ4" s="46"/>
      <c r="AR4" s="9" t="s">
        <v>344</v>
      </c>
    </row>
    <row r="5" spans="1:44" ht="45" x14ac:dyDescent="0.25">
      <c r="A5" s="9" t="s">
        <v>924</v>
      </c>
      <c r="B5" s="9" t="s">
        <v>925</v>
      </c>
      <c r="C5" s="9" t="s">
        <v>926</v>
      </c>
      <c r="E5" s="67" t="s">
        <v>927</v>
      </c>
      <c r="F5" s="74"/>
      <c r="G5" s="74"/>
      <c r="H5" s="74"/>
      <c r="I5" s="74"/>
      <c r="J5" s="74"/>
      <c r="K5" s="219">
        <v>2</v>
      </c>
      <c r="L5" s="9" t="s">
        <v>447</v>
      </c>
      <c r="M5" s="17">
        <v>2</v>
      </c>
      <c r="N5" s="9" t="s">
        <v>592</v>
      </c>
      <c r="V5" s="44" t="s">
        <v>93</v>
      </c>
      <c r="W5" s="44" t="s">
        <v>319</v>
      </c>
      <c r="X5" s="44" t="str">
        <f t="shared" si="0"/>
        <v>FUERTEDÉBIL</v>
      </c>
      <c r="Y5" s="44" t="s">
        <v>319</v>
      </c>
      <c r="Z5" s="44" t="s">
        <v>436</v>
      </c>
      <c r="AC5" s="76" t="s">
        <v>928</v>
      </c>
      <c r="AD5" s="9"/>
      <c r="AE5" s="63" t="s">
        <v>929</v>
      </c>
      <c r="AF5" s="9"/>
      <c r="AJ5" s="9" t="s">
        <v>930</v>
      </c>
      <c r="AM5" s="9" t="s">
        <v>931</v>
      </c>
      <c r="AP5" s="50" t="s">
        <v>932</v>
      </c>
      <c r="AQ5" s="46"/>
      <c r="AR5" s="9" t="s">
        <v>120</v>
      </c>
    </row>
    <row r="6" spans="1:44" ht="45" x14ac:dyDescent="0.25">
      <c r="A6" s="9" t="s">
        <v>933</v>
      </c>
      <c r="B6" s="9" t="s">
        <v>934</v>
      </c>
      <c r="C6" s="9" t="s">
        <v>935</v>
      </c>
      <c r="E6" s="67" t="s">
        <v>936</v>
      </c>
      <c r="F6" s="74"/>
      <c r="G6" s="74"/>
      <c r="H6" s="74"/>
      <c r="I6" s="74"/>
      <c r="J6" s="74"/>
      <c r="K6" s="219">
        <v>1</v>
      </c>
      <c r="L6" s="9" t="s">
        <v>75</v>
      </c>
      <c r="M6" s="17">
        <v>1</v>
      </c>
      <c r="N6" s="9" t="s">
        <v>95</v>
      </c>
      <c r="V6" s="44" t="s">
        <v>132</v>
      </c>
      <c r="W6" s="44" t="s">
        <v>93</v>
      </c>
      <c r="X6" s="44" t="str">
        <f t="shared" si="0"/>
        <v>MODERADOFUERTE</v>
      </c>
      <c r="Y6" s="44" t="s">
        <v>132</v>
      </c>
      <c r="Z6" s="44" t="s">
        <v>436</v>
      </c>
      <c r="AC6" s="45" t="s">
        <v>937</v>
      </c>
      <c r="AD6" s="9">
        <v>2</v>
      </c>
      <c r="AE6" s="9" t="s">
        <v>937</v>
      </c>
      <c r="AF6" s="9">
        <v>2</v>
      </c>
      <c r="AJ6" s="9" t="s">
        <v>938</v>
      </c>
      <c r="AM6" s="9" t="s">
        <v>939</v>
      </c>
      <c r="AP6" s="50" t="s">
        <v>940</v>
      </c>
      <c r="AQ6" s="46"/>
      <c r="AR6" s="9" t="s">
        <v>140</v>
      </c>
    </row>
    <row r="7" spans="1:44" ht="30" x14ac:dyDescent="0.25">
      <c r="A7" s="9" t="s">
        <v>941</v>
      </c>
      <c r="B7" s="9" t="s">
        <v>942</v>
      </c>
      <c r="C7" s="9" t="s">
        <v>943</v>
      </c>
      <c r="E7" s="67" t="s">
        <v>444</v>
      </c>
      <c r="F7" s="74"/>
      <c r="G7" s="74"/>
      <c r="H7" s="74"/>
      <c r="I7" s="74"/>
      <c r="J7" s="74"/>
      <c r="V7" s="44" t="s">
        <v>132</v>
      </c>
      <c r="W7" s="44" t="s">
        <v>132</v>
      </c>
      <c r="X7" s="44" t="str">
        <f t="shared" si="0"/>
        <v>MODERADOMODERADO</v>
      </c>
      <c r="Y7" s="44" t="s">
        <v>132</v>
      </c>
      <c r="Z7" s="44" t="s">
        <v>436</v>
      </c>
      <c r="AC7" s="45" t="s">
        <v>944</v>
      </c>
      <c r="AD7" s="9">
        <v>1</v>
      </c>
      <c r="AE7" s="9" t="s">
        <v>945</v>
      </c>
      <c r="AF7" s="9">
        <v>1</v>
      </c>
      <c r="AM7" s="9" t="s">
        <v>946</v>
      </c>
      <c r="AP7" s="50"/>
      <c r="AQ7" s="46"/>
      <c r="AR7" s="9" t="s">
        <v>157</v>
      </c>
    </row>
    <row r="8" spans="1:44" ht="30" customHeight="1" x14ac:dyDescent="0.25">
      <c r="A8" s="9"/>
      <c r="B8" s="9"/>
      <c r="C8" s="9" t="s">
        <v>947</v>
      </c>
      <c r="E8" s="67" t="s">
        <v>948</v>
      </c>
      <c r="F8" s="74"/>
      <c r="G8" s="74"/>
      <c r="H8" s="74"/>
      <c r="I8" s="74"/>
      <c r="J8" s="74"/>
      <c r="V8" s="44" t="s">
        <v>132</v>
      </c>
      <c r="W8" s="44" t="s">
        <v>319</v>
      </c>
      <c r="X8" s="44" t="str">
        <f t="shared" si="0"/>
        <v>MODERADODÉBIL</v>
      </c>
      <c r="Y8" s="44" t="s">
        <v>319</v>
      </c>
      <c r="Z8" s="44" t="s">
        <v>436</v>
      </c>
      <c r="AD8" s="9"/>
      <c r="AE8" s="9" t="s">
        <v>944</v>
      </c>
      <c r="AF8" s="9">
        <v>1</v>
      </c>
      <c r="AM8" s="9" t="s">
        <v>949</v>
      </c>
      <c r="AP8" s="50"/>
      <c r="AQ8" s="46"/>
      <c r="AR8" s="9" t="s">
        <v>187</v>
      </c>
    </row>
    <row r="9" spans="1:44" ht="30" customHeight="1" thickBot="1" x14ac:dyDescent="0.3">
      <c r="E9" s="67" t="s">
        <v>515</v>
      </c>
      <c r="F9" s="285" t="s">
        <v>37</v>
      </c>
      <c r="G9" s="285"/>
      <c r="H9" s="285"/>
      <c r="I9" s="285"/>
      <c r="J9" s="285"/>
      <c r="V9" s="44" t="s">
        <v>319</v>
      </c>
      <c r="W9" s="44" t="s">
        <v>93</v>
      </c>
      <c r="X9" s="44" t="str">
        <f t="shared" si="0"/>
        <v>DÉBILFUERTE</v>
      </c>
      <c r="Y9" s="44" t="s">
        <v>319</v>
      </c>
      <c r="Z9" s="44" t="s">
        <v>436</v>
      </c>
      <c r="AM9" s="9" t="s">
        <v>950</v>
      </c>
      <c r="AP9" s="50"/>
      <c r="AQ9" s="46"/>
      <c r="AR9" s="9" t="s">
        <v>275</v>
      </c>
    </row>
    <row r="10" spans="1:44" ht="30" x14ac:dyDescent="0.25">
      <c r="A10" s="64" t="s">
        <v>951</v>
      </c>
      <c r="E10" s="67" t="s">
        <v>72</v>
      </c>
      <c r="F10" s="68"/>
      <c r="G10" s="68"/>
      <c r="H10" s="67" t="s">
        <v>133</v>
      </c>
      <c r="I10" s="67" t="s">
        <v>96</v>
      </c>
      <c r="J10" s="67" t="s">
        <v>455</v>
      </c>
      <c r="V10" s="44" t="s">
        <v>319</v>
      </c>
      <c r="W10" s="44" t="s">
        <v>132</v>
      </c>
      <c r="X10" s="44" t="str">
        <f t="shared" si="0"/>
        <v>DÉBILMODERADO</v>
      </c>
      <c r="Y10" s="44" t="s">
        <v>319</v>
      </c>
      <c r="Z10" s="44" t="s">
        <v>436</v>
      </c>
      <c r="AP10" s="50"/>
      <c r="AQ10" s="46"/>
      <c r="AR10" s="9" t="s">
        <v>205</v>
      </c>
    </row>
    <row r="11" spans="1:44" ht="30" customHeight="1" x14ac:dyDescent="0.25">
      <c r="A11" s="55" t="s">
        <v>854</v>
      </c>
      <c r="E11" s="67" t="s">
        <v>952</v>
      </c>
      <c r="F11" s="67" t="s">
        <v>125</v>
      </c>
      <c r="G11" s="67" t="s">
        <v>76</v>
      </c>
      <c r="H11" s="67" t="s">
        <v>133</v>
      </c>
      <c r="I11" s="67" t="s">
        <v>96</v>
      </c>
      <c r="J11" s="67" t="s">
        <v>455</v>
      </c>
      <c r="V11" s="44" t="s">
        <v>319</v>
      </c>
      <c r="W11" s="44" t="s">
        <v>319</v>
      </c>
      <c r="X11" s="44" t="str">
        <f t="shared" si="0"/>
        <v>DÉBILDÉBIL</v>
      </c>
      <c r="Y11" s="44" t="s">
        <v>319</v>
      </c>
      <c r="Z11" s="44" t="s">
        <v>436</v>
      </c>
      <c r="AP11" s="50"/>
      <c r="AQ11" s="46"/>
      <c r="AR11" s="9" t="s">
        <v>223</v>
      </c>
    </row>
    <row r="12" spans="1:44" ht="15.75" thickBot="1" x14ac:dyDescent="0.3">
      <c r="A12" s="56" t="s">
        <v>953</v>
      </c>
      <c r="C12" s="65"/>
      <c r="AP12" s="51"/>
      <c r="AQ12" s="46"/>
      <c r="AR12" s="9" t="s">
        <v>326</v>
      </c>
    </row>
    <row r="13" spans="1:44" x14ac:dyDescent="0.25">
      <c r="AP13" s="51"/>
      <c r="AQ13" s="46"/>
      <c r="AR13" s="9" t="s">
        <v>240</v>
      </c>
    </row>
    <row r="14" spans="1:44" x14ac:dyDescent="0.25">
      <c r="AP14" s="50"/>
      <c r="AQ14" s="46"/>
      <c r="AR14" s="9" t="s">
        <v>258</v>
      </c>
    </row>
    <row r="15" spans="1:44" x14ac:dyDescent="0.25">
      <c r="AP15" s="51"/>
      <c r="AQ15" s="46"/>
      <c r="AR15" s="9" t="s">
        <v>291</v>
      </c>
    </row>
    <row r="16" spans="1:44" ht="15.75" thickBot="1" x14ac:dyDescent="0.3">
      <c r="AP16" s="50"/>
      <c r="AQ16" s="46"/>
      <c r="AR16" s="9" t="s">
        <v>363</v>
      </c>
    </row>
    <row r="17" spans="1:44" ht="15.75" x14ac:dyDescent="0.25">
      <c r="A17" s="64" t="s">
        <v>954</v>
      </c>
      <c r="AP17" s="50"/>
      <c r="AQ17" s="46"/>
      <c r="AR17" s="79" t="s">
        <v>372</v>
      </c>
    </row>
    <row r="18" spans="1:44" x14ac:dyDescent="0.25">
      <c r="A18" s="48" t="s">
        <v>955</v>
      </c>
      <c r="AP18" s="50"/>
      <c r="AQ18" s="46"/>
      <c r="AR18" s="9"/>
    </row>
    <row r="19" spans="1:44" x14ac:dyDescent="0.25">
      <c r="A19" s="48" t="s">
        <v>956</v>
      </c>
      <c r="AP19" s="50"/>
      <c r="AQ19" s="46"/>
      <c r="AR19" s="9"/>
    </row>
    <row r="20" spans="1:44" x14ac:dyDescent="0.25">
      <c r="A20" s="48" t="s">
        <v>957</v>
      </c>
      <c r="AP20" s="50"/>
      <c r="AQ20" s="46"/>
      <c r="AR20" s="9"/>
    </row>
    <row r="21" spans="1:44" x14ac:dyDescent="0.25">
      <c r="AP21" s="50"/>
      <c r="AQ21" s="46"/>
      <c r="AR21" s="46"/>
    </row>
    <row r="22" spans="1:44" x14ac:dyDescent="0.25">
      <c r="AP22" s="50"/>
      <c r="AQ22" s="46"/>
      <c r="AR22" s="46"/>
    </row>
    <row r="23" spans="1:44" x14ac:dyDescent="0.25">
      <c r="AP23" s="50"/>
      <c r="AQ23" s="46"/>
      <c r="AR23" s="46"/>
    </row>
    <row r="24" spans="1:44" x14ac:dyDescent="0.25">
      <c r="AP24" s="50"/>
      <c r="AQ24" s="46"/>
      <c r="AR24" s="46"/>
    </row>
    <row r="25" spans="1:44" x14ac:dyDescent="0.25">
      <c r="AP25" s="50"/>
      <c r="AQ25" s="46"/>
    </row>
    <row r="26" spans="1:44" x14ac:dyDescent="0.25">
      <c r="AP26" s="52"/>
      <c r="AQ26" s="46"/>
    </row>
    <row r="27" spans="1:44" x14ac:dyDescent="0.25">
      <c r="AP27" s="52"/>
      <c r="AQ27" s="46"/>
    </row>
    <row r="28" spans="1:44" x14ac:dyDescent="0.25">
      <c r="AP28" s="53"/>
      <c r="AQ28" s="46"/>
    </row>
    <row r="29" spans="1:44" x14ac:dyDescent="0.25">
      <c r="AP29" s="50"/>
      <c r="AQ29" s="46"/>
    </row>
    <row r="30" spans="1:44" x14ac:dyDescent="0.25">
      <c r="AP30" s="50"/>
      <c r="AQ30" s="46"/>
    </row>
    <row r="31" spans="1:44" x14ac:dyDescent="0.25">
      <c r="AP31" s="51"/>
      <c r="AQ31" s="46"/>
    </row>
    <row r="32" spans="1:44" x14ac:dyDescent="0.25">
      <c r="AP32" s="50"/>
      <c r="AQ32" s="46"/>
    </row>
    <row r="33" spans="42:43" x14ac:dyDescent="0.25">
      <c r="AP33" s="50"/>
      <c r="AQ33" s="46"/>
    </row>
    <row r="34" spans="42:43" x14ac:dyDescent="0.25">
      <c r="AP34" s="50"/>
      <c r="AQ34" s="46"/>
    </row>
    <row r="35" spans="42:43" x14ac:dyDescent="0.25">
      <c r="AP35" s="50"/>
      <c r="AQ35" s="46"/>
    </row>
    <row r="36" spans="42:43" x14ac:dyDescent="0.25">
      <c r="AP36" s="52"/>
      <c r="AQ36" s="46"/>
    </row>
    <row r="37" spans="42:43" x14ac:dyDescent="0.25">
      <c r="AP37" s="54"/>
      <c r="AQ37" s="46"/>
    </row>
    <row r="38" spans="42:43" x14ac:dyDescent="0.25">
      <c r="AP38" s="50"/>
      <c r="AQ38" s="46"/>
    </row>
    <row r="39" spans="42:43" x14ac:dyDescent="0.25">
      <c r="AP39" s="50"/>
      <c r="AQ39" s="46"/>
    </row>
    <row r="40" spans="42:43" x14ac:dyDescent="0.25">
      <c r="AP40" s="50"/>
      <c r="AQ40" s="46"/>
    </row>
    <row r="41" spans="42:43" x14ac:dyDescent="0.25">
      <c r="AP41" s="50"/>
      <c r="AQ41" s="46"/>
    </row>
    <row r="42" spans="42:43" x14ac:dyDescent="0.25">
      <c r="AP42" s="50"/>
      <c r="AQ42" s="46"/>
    </row>
    <row r="43" spans="42:43" x14ac:dyDescent="0.25">
      <c r="AP43" s="50"/>
      <c r="AQ43" s="46"/>
    </row>
    <row r="44" spans="42:43" x14ac:dyDescent="0.25">
      <c r="AP44" s="50"/>
      <c r="AQ44" s="46"/>
    </row>
    <row r="45" spans="42:43" x14ac:dyDescent="0.25">
      <c r="AP45" s="50"/>
      <c r="AQ45" s="46"/>
    </row>
    <row r="46" spans="42:43" x14ac:dyDescent="0.25">
      <c r="AP46" s="51"/>
      <c r="AQ46" s="46"/>
    </row>
    <row r="47" spans="42:43" x14ac:dyDescent="0.25">
      <c r="AP47" s="51"/>
      <c r="AQ47" s="46"/>
    </row>
    <row r="48" spans="42:43" x14ac:dyDescent="0.25">
      <c r="AP48" s="51"/>
      <c r="AQ48" s="46"/>
    </row>
    <row r="49" spans="42:43" x14ac:dyDescent="0.25">
      <c r="AP49" s="51"/>
      <c r="AQ49" s="46"/>
    </row>
    <row r="50" spans="42:43" x14ac:dyDescent="0.25">
      <c r="AP50" s="51"/>
      <c r="AQ50" s="46"/>
    </row>
    <row r="51" spans="42:43" x14ac:dyDescent="0.25">
      <c r="AP51" s="50"/>
      <c r="AQ51" s="46"/>
    </row>
    <row r="52" spans="42:43" x14ac:dyDescent="0.25">
      <c r="AP52" s="51"/>
      <c r="AQ52" s="46"/>
    </row>
    <row r="53" spans="42:43" x14ac:dyDescent="0.25">
      <c r="AP53" s="51"/>
      <c r="AQ53" s="47"/>
    </row>
    <row r="54" spans="42:43" x14ac:dyDescent="0.25">
      <c r="AP54" s="51"/>
    </row>
    <row r="55" spans="42:43" x14ac:dyDescent="0.25">
      <c r="AP55" s="51"/>
    </row>
    <row r="56" spans="42:43" x14ac:dyDescent="0.25">
      <c r="AP56" s="50"/>
    </row>
    <row r="57" spans="42:43" x14ac:dyDescent="0.25">
      <c r="AP57" s="51"/>
    </row>
    <row r="58" spans="42:43" x14ac:dyDescent="0.25">
      <c r="AP58" s="50"/>
    </row>
    <row r="59" spans="42:43" x14ac:dyDescent="0.25">
      <c r="AP59" s="50"/>
    </row>
    <row r="60" spans="42:43" x14ac:dyDescent="0.25">
      <c r="AP60" s="51"/>
    </row>
    <row r="61" spans="42:43" x14ac:dyDescent="0.25">
      <c r="AP61" s="50"/>
    </row>
    <row r="62" spans="42:43" x14ac:dyDescent="0.25">
      <c r="AP62" s="50"/>
    </row>
    <row r="63" spans="42:43" x14ac:dyDescent="0.25">
      <c r="AP63" s="50"/>
    </row>
    <row r="64" spans="42:43" x14ac:dyDescent="0.25">
      <c r="AP64" s="50"/>
    </row>
    <row r="65" spans="42:42" x14ac:dyDescent="0.25">
      <c r="AP65" s="51"/>
    </row>
    <row r="66" spans="42:42" x14ac:dyDescent="0.25">
      <c r="AP66" s="51"/>
    </row>
    <row r="67" spans="42:42" x14ac:dyDescent="0.25">
      <c r="AP67" s="52"/>
    </row>
    <row r="68" spans="42:42" x14ac:dyDescent="0.25">
      <c r="AP68" s="52"/>
    </row>
    <row r="69" spans="42:42" x14ac:dyDescent="0.25">
      <c r="AP69" s="52"/>
    </row>
    <row r="70" spans="42:42" x14ac:dyDescent="0.25">
      <c r="AP70" s="52"/>
    </row>
    <row r="71" spans="42:42" x14ac:dyDescent="0.25">
      <c r="AP71" s="52"/>
    </row>
    <row r="72" spans="42:42" x14ac:dyDescent="0.25">
      <c r="AP72" s="52"/>
    </row>
    <row r="73" spans="42:42" x14ac:dyDescent="0.25">
      <c r="AP73" s="52"/>
    </row>
    <row r="74" spans="42:42" x14ac:dyDescent="0.25">
      <c r="AP74" s="52"/>
    </row>
    <row r="75" spans="42:42" x14ac:dyDescent="0.25">
      <c r="AP75" s="50"/>
    </row>
    <row r="76" spans="42:42" x14ac:dyDescent="0.25">
      <c r="AP76" s="51"/>
    </row>
    <row r="77" spans="42:42" x14ac:dyDescent="0.25">
      <c r="AP77" s="50"/>
    </row>
    <row r="78" spans="42:42" x14ac:dyDescent="0.25">
      <c r="AP78" s="50"/>
    </row>
    <row r="79" spans="42:42" x14ac:dyDescent="0.25">
      <c r="AP79" s="50"/>
    </row>
    <row r="80" spans="42:42" x14ac:dyDescent="0.25">
      <c r="AP80" s="54"/>
    </row>
    <row r="81" spans="42:42" x14ac:dyDescent="0.25">
      <c r="AP81" s="50"/>
    </row>
    <row r="82" spans="42:42" x14ac:dyDescent="0.25">
      <c r="AP82" s="54"/>
    </row>
    <row r="83" spans="42:42" x14ac:dyDescent="0.25">
      <c r="AP83" s="50"/>
    </row>
    <row r="84" spans="42:42" x14ac:dyDescent="0.25">
      <c r="AP84" s="54"/>
    </row>
    <row r="85" spans="42:42" x14ac:dyDescent="0.25">
      <c r="AP85" s="54"/>
    </row>
    <row r="86" spans="42:42" x14ac:dyDescent="0.25">
      <c r="AP86" s="54"/>
    </row>
    <row r="87" spans="42:42" x14ac:dyDescent="0.25">
      <c r="AP87" s="54"/>
    </row>
    <row r="88" spans="42:42" x14ac:dyDescent="0.25">
      <c r="AP88" s="50"/>
    </row>
    <row r="89" spans="42:42" x14ac:dyDescent="0.25">
      <c r="AP89" s="50"/>
    </row>
    <row r="90" spans="42:42" x14ac:dyDescent="0.25">
      <c r="AP90" s="50"/>
    </row>
    <row r="91" spans="42:42" x14ac:dyDescent="0.25">
      <c r="AP91" s="50"/>
    </row>
    <row r="92" spans="42:42" x14ac:dyDescent="0.25">
      <c r="AP92" s="50"/>
    </row>
    <row r="93" spans="42:42" x14ac:dyDescent="0.25">
      <c r="AP93" s="50"/>
    </row>
    <row r="94" spans="42:42" x14ac:dyDescent="0.25">
      <c r="AP94" s="50"/>
    </row>
    <row r="95" spans="42:42" x14ac:dyDescent="0.25">
      <c r="AP95" s="50"/>
    </row>
    <row r="96" spans="42:42" x14ac:dyDescent="0.25">
      <c r="AP96" s="50"/>
    </row>
    <row r="97" spans="42:42" x14ac:dyDescent="0.25">
      <c r="AP97" s="50"/>
    </row>
    <row r="98" spans="42:42" x14ac:dyDescent="0.25">
      <c r="AP98" s="50"/>
    </row>
    <row r="99" spans="42:42" x14ac:dyDescent="0.25">
      <c r="AP99" s="50"/>
    </row>
    <row r="100" spans="42:42" x14ac:dyDescent="0.25">
      <c r="AP100" s="50"/>
    </row>
    <row r="101" spans="42:42" x14ac:dyDescent="0.25">
      <c r="AP101" s="50"/>
    </row>
    <row r="102" spans="42:42" x14ac:dyDescent="0.25">
      <c r="AP102" s="50"/>
    </row>
    <row r="103" spans="42:42" x14ac:dyDescent="0.25">
      <c r="AP103" s="50"/>
    </row>
    <row r="104" spans="42:42" x14ac:dyDescent="0.25">
      <c r="AP104" s="50"/>
    </row>
    <row r="105" spans="42:42" x14ac:dyDescent="0.25">
      <c r="AP105" s="50"/>
    </row>
    <row r="106" spans="42:42" x14ac:dyDescent="0.25">
      <c r="AP106" s="50"/>
    </row>
    <row r="107" spans="42:42" x14ac:dyDescent="0.25">
      <c r="AP107" s="51"/>
    </row>
    <row r="108" spans="42:42" x14ac:dyDescent="0.25">
      <c r="AP108" s="50"/>
    </row>
    <row r="109" spans="42:42" x14ac:dyDescent="0.25">
      <c r="AP109" s="50"/>
    </row>
    <row r="110" spans="42:42" x14ac:dyDescent="0.25">
      <c r="AP110" s="50"/>
    </row>
    <row r="111" spans="42:42" x14ac:dyDescent="0.25">
      <c r="AP111" s="50"/>
    </row>
    <row r="112" spans="42:42" x14ac:dyDescent="0.25">
      <c r="AP112" s="50"/>
    </row>
    <row r="113" spans="42:42" x14ac:dyDescent="0.25">
      <c r="AP113" s="50"/>
    </row>
    <row r="114" spans="42:42" x14ac:dyDescent="0.25">
      <c r="AP114" s="51"/>
    </row>
    <row r="115" spans="42:42" x14ac:dyDescent="0.25">
      <c r="AP115" s="50"/>
    </row>
    <row r="116" spans="42:42" x14ac:dyDescent="0.25">
      <c r="AP116" s="50"/>
    </row>
    <row r="117" spans="42:42" x14ac:dyDescent="0.25">
      <c r="AP117" s="50"/>
    </row>
    <row r="118" spans="42:42" x14ac:dyDescent="0.25">
      <c r="AP118" s="50"/>
    </row>
    <row r="119" spans="42:42" x14ac:dyDescent="0.25">
      <c r="AP119" s="50"/>
    </row>
    <row r="120" spans="42:42" x14ac:dyDescent="0.25">
      <c r="AP120" s="51"/>
    </row>
    <row r="121" spans="42:42" x14ac:dyDescent="0.25">
      <c r="AP121" s="51"/>
    </row>
    <row r="122" spans="42:42" x14ac:dyDescent="0.25">
      <c r="AP122" s="50"/>
    </row>
    <row r="123" spans="42:42" x14ac:dyDescent="0.25">
      <c r="AP123" s="50"/>
    </row>
    <row r="124" spans="42:42" x14ac:dyDescent="0.25">
      <c r="AP124" s="50"/>
    </row>
    <row r="125" spans="42:42" x14ac:dyDescent="0.25">
      <c r="AP125" s="50"/>
    </row>
    <row r="126" spans="42:42" x14ac:dyDescent="0.25">
      <c r="AP126" s="52"/>
    </row>
    <row r="127" spans="42:42" x14ac:dyDescent="0.25">
      <c r="AP127" s="52"/>
    </row>
    <row r="128" spans="42:42" x14ac:dyDescent="0.25">
      <c r="AP128" s="52"/>
    </row>
    <row r="129" spans="42:42" x14ac:dyDescent="0.25">
      <c r="AP129" s="50"/>
    </row>
    <row r="130" spans="42:42" x14ac:dyDescent="0.25">
      <c r="AP130" s="50"/>
    </row>
    <row r="131" spans="42:42" x14ac:dyDescent="0.25">
      <c r="AP131" s="51"/>
    </row>
    <row r="132" spans="42:42" x14ac:dyDescent="0.25">
      <c r="AP132" s="50"/>
    </row>
    <row r="133" spans="42:42" x14ac:dyDescent="0.25">
      <c r="AP133" s="50"/>
    </row>
    <row r="134" spans="42:42" x14ac:dyDescent="0.25">
      <c r="AP134" s="50"/>
    </row>
    <row r="135" spans="42:42" x14ac:dyDescent="0.25">
      <c r="AP135" s="50"/>
    </row>
    <row r="136" spans="42:42" x14ac:dyDescent="0.25">
      <c r="AP136" s="50"/>
    </row>
    <row r="137" spans="42:42" x14ac:dyDescent="0.25">
      <c r="AP137" s="50"/>
    </row>
    <row r="138" spans="42:42" x14ac:dyDescent="0.25">
      <c r="AP138" s="50"/>
    </row>
    <row r="139" spans="42:42" x14ac:dyDescent="0.25">
      <c r="AP139" s="50"/>
    </row>
    <row r="140" spans="42:42" x14ac:dyDescent="0.25">
      <c r="AP140" s="51"/>
    </row>
    <row r="141" spans="42:42" x14ac:dyDescent="0.25">
      <c r="AP141" s="50"/>
    </row>
    <row r="142" spans="42:42" x14ac:dyDescent="0.25">
      <c r="AP142" s="50"/>
    </row>
    <row r="143" spans="42:42" x14ac:dyDescent="0.25">
      <c r="AP143" s="50"/>
    </row>
    <row r="144" spans="42:42" x14ac:dyDescent="0.25">
      <c r="AP144" s="50"/>
    </row>
    <row r="145" spans="42:42" x14ac:dyDescent="0.25">
      <c r="AP145" s="50"/>
    </row>
    <row r="146" spans="42:42" x14ac:dyDescent="0.25">
      <c r="AP146" s="50"/>
    </row>
    <row r="147" spans="42:42" x14ac:dyDescent="0.25">
      <c r="AP147" s="50"/>
    </row>
    <row r="148" spans="42:42" x14ac:dyDescent="0.25">
      <c r="AP148" s="50"/>
    </row>
    <row r="149" spans="42:42" x14ac:dyDescent="0.25">
      <c r="AP149" s="50"/>
    </row>
    <row r="150" spans="42:42" x14ac:dyDescent="0.25">
      <c r="AP150" s="50"/>
    </row>
    <row r="151" spans="42:42" x14ac:dyDescent="0.25">
      <c r="AP151" s="50"/>
    </row>
    <row r="152" spans="42:42" x14ac:dyDescent="0.25">
      <c r="AP152" s="52"/>
    </row>
    <row r="153" spans="42:42" x14ac:dyDescent="0.25">
      <c r="AP153" s="52"/>
    </row>
    <row r="154" spans="42:42" x14ac:dyDescent="0.25">
      <c r="AP154" s="50"/>
    </row>
    <row r="155" spans="42:42" x14ac:dyDescent="0.25">
      <c r="AP155" s="50"/>
    </row>
    <row r="156" spans="42:42" x14ac:dyDescent="0.25">
      <c r="AP156" s="52"/>
    </row>
    <row r="157" spans="42:42" x14ac:dyDescent="0.25">
      <c r="AP157" s="50"/>
    </row>
    <row r="158" spans="42:42" x14ac:dyDescent="0.25">
      <c r="AP158" s="50"/>
    </row>
    <row r="159" spans="42:42" x14ac:dyDescent="0.25">
      <c r="AP159" s="50"/>
    </row>
    <row r="160" spans="42:42" x14ac:dyDescent="0.25">
      <c r="AP160" s="50"/>
    </row>
    <row r="161" spans="42:42" x14ac:dyDescent="0.25">
      <c r="AP161" s="51"/>
    </row>
    <row r="162" spans="42:42" x14ac:dyDescent="0.25">
      <c r="AP162" s="50"/>
    </row>
    <row r="163" spans="42:42" x14ac:dyDescent="0.25">
      <c r="AP163" s="50"/>
    </row>
    <row r="164" spans="42:42" x14ac:dyDescent="0.25">
      <c r="AP164" s="50"/>
    </row>
    <row r="165" spans="42:42" x14ac:dyDescent="0.25">
      <c r="AP165" s="50"/>
    </row>
    <row r="166" spans="42:42" x14ac:dyDescent="0.25">
      <c r="AP166" s="50"/>
    </row>
    <row r="167" spans="42:42" x14ac:dyDescent="0.25">
      <c r="AP167" s="50"/>
    </row>
    <row r="168" spans="42:42" x14ac:dyDescent="0.25">
      <c r="AP168" s="50"/>
    </row>
    <row r="169" spans="42:42" x14ac:dyDescent="0.25">
      <c r="AP169" s="50"/>
    </row>
    <row r="170" spans="42:42" x14ac:dyDescent="0.25">
      <c r="AP170" s="50"/>
    </row>
    <row r="171" spans="42:42" x14ac:dyDescent="0.25">
      <c r="AP171" s="50"/>
    </row>
    <row r="172" spans="42:42" ht="15.75" thickBot="1" x14ac:dyDescent="0.3">
      <c r="AP172" s="50"/>
    </row>
    <row r="173" spans="42:42" x14ac:dyDescent="0.25">
      <c r="AP173" s="49"/>
    </row>
    <row r="174" spans="42:42" x14ac:dyDescent="0.25">
      <c r="AP174" s="50"/>
    </row>
    <row r="175" spans="42:42" x14ac:dyDescent="0.25">
      <c r="AP175" s="51"/>
    </row>
    <row r="176" spans="42:42" x14ac:dyDescent="0.25">
      <c r="AP176" s="50"/>
    </row>
    <row r="177" spans="42:42" x14ac:dyDescent="0.25">
      <c r="AP177" s="50"/>
    </row>
    <row r="178" spans="42:42" x14ac:dyDescent="0.25">
      <c r="AP178" s="50"/>
    </row>
    <row r="179" spans="42:42" x14ac:dyDescent="0.25">
      <c r="AP179" s="50"/>
    </row>
    <row r="180" spans="42:42" x14ac:dyDescent="0.25">
      <c r="AP180" s="50"/>
    </row>
    <row r="181" spans="42:42" x14ac:dyDescent="0.25">
      <c r="AP181" s="52"/>
    </row>
    <row r="182" spans="42:42" x14ac:dyDescent="0.25">
      <c r="AP182" s="52"/>
    </row>
    <row r="183" spans="42:42" x14ac:dyDescent="0.25">
      <c r="AP183" s="51"/>
    </row>
    <row r="184" spans="42:42" x14ac:dyDescent="0.25">
      <c r="AP184" s="50"/>
    </row>
    <row r="185" spans="42:42" x14ac:dyDescent="0.25">
      <c r="AP185" s="50"/>
    </row>
    <row r="186" spans="42:42" x14ac:dyDescent="0.25">
      <c r="AP186" s="50"/>
    </row>
    <row r="187" spans="42:42" x14ac:dyDescent="0.25">
      <c r="AP187" s="52"/>
    </row>
    <row r="188" spans="42:42" x14ac:dyDescent="0.25">
      <c r="AP188" s="52"/>
    </row>
    <row r="189" spans="42:42" x14ac:dyDescent="0.25">
      <c r="AP189" s="52"/>
    </row>
    <row r="190" spans="42:42" x14ac:dyDescent="0.25">
      <c r="AP190" s="52"/>
    </row>
    <row r="191" spans="42:42" x14ac:dyDescent="0.25">
      <c r="AP191" s="52"/>
    </row>
    <row r="192" spans="42:42" x14ac:dyDescent="0.25">
      <c r="AP192" s="52"/>
    </row>
    <row r="193" spans="42:42" x14ac:dyDescent="0.25">
      <c r="AP193" s="52"/>
    </row>
    <row r="194" spans="42:42" x14ac:dyDescent="0.25">
      <c r="AP194" s="52"/>
    </row>
    <row r="195" spans="42:42" x14ac:dyDescent="0.25">
      <c r="AP195" s="52"/>
    </row>
    <row r="196" spans="42:42" x14ac:dyDescent="0.25">
      <c r="AP196" s="52"/>
    </row>
    <row r="197" spans="42:42" x14ac:dyDescent="0.25">
      <c r="AP197" s="52"/>
    </row>
    <row r="198" spans="42:42" x14ac:dyDescent="0.25">
      <c r="AP198" s="52"/>
    </row>
    <row r="199" spans="42:42" x14ac:dyDescent="0.25">
      <c r="AP199" s="52"/>
    </row>
    <row r="200" spans="42:42" x14ac:dyDescent="0.25">
      <c r="AP200" s="52"/>
    </row>
    <row r="201" spans="42:42" x14ac:dyDescent="0.25">
      <c r="AP201" s="52"/>
    </row>
    <row r="202" spans="42:42" x14ac:dyDescent="0.25">
      <c r="AP202" s="52"/>
    </row>
    <row r="203" spans="42:42" x14ac:dyDescent="0.25">
      <c r="AP203" s="52"/>
    </row>
    <row r="204" spans="42:42" x14ac:dyDescent="0.25">
      <c r="AP204" s="52"/>
    </row>
    <row r="205" spans="42:42" x14ac:dyDescent="0.25">
      <c r="AP205" s="52"/>
    </row>
    <row r="206" spans="42:42" x14ac:dyDescent="0.25">
      <c r="AP206" s="52"/>
    </row>
    <row r="207" spans="42:42" x14ac:dyDescent="0.25">
      <c r="AP207" s="52"/>
    </row>
    <row r="208" spans="42:42" x14ac:dyDescent="0.25">
      <c r="AP208" s="52"/>
    </row>
    <row r="209" spans="42:42" x14ac:dyDescent="0.25">
      <c r="AP209" s="52"/>
    </row>
    <row r="210" spans="42:42" x14ac:dyDescent="0.25">
      <c r="AP210" s="52"/>
    </row>
    <row r="211" spans="42:42" x14ac:dyDescent="0.25">
      <c r="AP211" s="50"/>
    </row>
    <row r="212" spans="42:42" x14ac:dyDescent="0.25">
      <c r="AP212" s="50"/>
    </row>
    <row r="213" spans="42:42" x14ac:dyDescent="0.25">
      <c r="AP213" s="50"/>
    </row>
    <row r="214" spans="42:42" x14ac:dyDescent="0.25">
      <c r="AP214" s="50"/>
    </row>
    <row r="215" spans="42:42" x14ac:dyDescent="0.25">
      <c r="AP215" s="50"/>
    </row>
    <row r="216" spans="42:42" x14ac:dyDescent="0.25">
      <c r="AP216" s="50"/>
    </row>
    <row r="217" spans="42:42" x14ac:dyDescent="0.25">
      <c r="AP217"/>
    </row>
  </sheetData>
  <sheetProtection algorithmName="SHA-512" hashValue="1NPONajkRQBBUWgBRGJG3uBOlMEgxMiI01lUUwr78izvvdY8pVjbEq5qAJ8HPPPGf+00cCDFAqHI0ORNEAu4uQ==" saltValue="SyNDWU8X6wZvjuyis1FDjA==" spinCount="100000" sheet="1" objects="1" scenarios="1" selectLockedCells="1" selectUnlockedCells="1"/>
  <sortState xmlns:xlrd2="http://schemas.microsoft.com/office/spreadsheetml/2017/richdata2" ref="AP4:AP218">
    <sortCondition ref="AP4:AP218"/>
  </sortState>
  <mergeCells count="5">
    <mergeCell ref="AE2:AG2"/>
    <mergeCell ref="F1:J1"/>
    <mergeCell ref="F9:J9"/>
    <mergeCell ref="V1:Z1"/>
    <mergeCell ref="AC2:AD2"/>
  </mergeCells>
  <conditionalFormatting sqref="AP5:AP10">
    <cfRule type="duplicateValues" dxfId="19" priority="4"/>
  </conditionalFormatting>
  <conditionalFormatting sqref="AP94">
    <cfRule type="duplicateValues" dxfId="18" priority="3"/>
  </conditionalFormatting>
  <conditionalFormatting sqref="AP3:AP172">
    <cfRule type="cellIs" dxfId="17" priority="2" operator="equal">
      <formula>""</formula>
    </cfRule>
  </conditionalFormatting>
  <conditionalFormatting sqref="AP173:AP216">
    <cfRule type="cellIs" dxfId="16" priority="1" operator="equal">
      <formula>""</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29"/>
  <sheetViews>
    <sheetView showGridLines="0" topLeftCell="A3" zoomScale="85" zoomScaleNormal="85" workbookViewId="0">
      <selection activeCell="G8" sqref="G8"/>
    </sheetView>
  </sheetViews>
  <sheetFormatPr baseColWidth="10" defaultColWidth="3.85546875" defaultRowHeight="15" x14ac:dyDescent="0.25"/>
  <cols>
    <col min="1" max="1" width="4.140625" style="1" customWidth="1"/>
    <col min="2" max="2" width="14.7109375" style="1" customWidth="1"/>
    <col min="3" max="3" width="3.28515625" style="1" customWidth="1"/>
    <col min="4" max="8" width="19" style="10" customWidth="1"/>
    <col min="9" max="12" width="3.85546875" style="1" customWidth="1"/>
    <col min="13" max="13" width="11.42578125" style="1" customWidth="1"/>
    <col min="14" max="14" width="7" style="31" customWidth="1"/>
    <col min="15" max="15" width="13.85546875" style="1" customWidth="1"/>
    <col min="16" max="17" width="32.42578125" style="1" customWidth="1"/>
    <col min="18" max="18" width="4.42578125" style="1" customWidth="1"/>
    <col min="19" max="19" width="15.28515625" style="1" customWidth="1"/>
    <col min="20" max="20" width="7.140625" style="1" customWidth="1"/>
    <col min="21" max="23" width="27.7109375" style="1" customWidth="1"/>
    <col min="24" max="233" width="11.42578125" style="1" customWidth="1"/>
    <col min="234" max="16384" width="3.85546875" style="1"/>
  </cols>
  <sheetData>
    <row r="1" spans="1:23" ht="18.75" x14ac:dyDescent="0.25">
      <c r="A1" s="192"/>
      <c r="B1" s="193"/>
      <c r="C1" s="193"/>
      <c r="D1" s="287" t="s">
        <v>37</v>
      </c>
      <c r="E1" s="287"/>
      <c r="F1" s="287"/>
      <c r="G1" s="287"/>
      <c r="H1" s="287"/>
      <c r="I1" s="194"/>
      <c r="J1" s="194"/>
      <c r="K1" s="194"/>
      <c r="L1" s="2"/>
      <c r="M1" s="2"/>
      <c r="N1" s="30"/>
      <c r="O1" s="2"/>
      <c r="P1" s="2"/>
      <c r="Q1" s="194"/>
      <c r="R1" s="192"/>
      <c r="S1" s="193"/>
      <c r="T1" s="193"/>
      <c r="U1" s="289" t="s">
        <v>37</v>
      </c>
      <c r="V1" s="290"/>
      <c r="W1" s="291"/>
    </row>
    <row r="2" spans="1:23" ht="30" customHeight="1" x14ac:dyDescent="0.25">
      <c r="A2" s="192"/>
      <c r="B2" s="193"/>
      <c r="C2" s="193"/>
      <c r="D2" s="25" t="s">
        <v>958</v>
      </c>
      <c r="E2" s="26" t="s">
        <v>959</v>
      </c>
      <c r="F2" s="27" t="s">
        <v>960</v>
      </c>
      <c r="G2" s="27" t="s">
        <v>961</v>
      </c>
      <c r="H2" s="27" t="s">
        <v>962</v>
      </c>
      <c r="I2" s="194"/>
      <c r="J2" s="194"/>
      <c r="K2" s="194"/>
      <c r="L2" s="2"/>
      <c r="M2" s="2"/>
      <c r="N2" s="30"/>
      <c r="O2" s="2"/>
      <c r="P2" s="2"/>
      <c r="Q2" s="194"/>
      <c r="R2" s="192"/>
      <c r="S2" s="193"/>
      <c r="T2" s="193"/>
      <c r="U2" s="27" t="s">
        <v>960</v>
      </c>
      <c r="V2" s="27" t="s">
        <v>961</v>
      </c>
      <c r="W2" s="27" t="s">
        <v>962</v>
      </c>
    </row>
    <row r="3" spans="1:23" ht="15.75" x14ac:dyDescent="0.25">
      <c r="A3" s="192"/>
      <c r="B3" s="193"/>
      <c r="C3" s="193"/>
      <c r="D3" s="23">
        <v>1</v>
      </c>
      <c r="E3" s="221">
        <v>2</v>
      </c>
      <c r="F3" s="221">
        <v>3</v>
      </c>
      <c r="G3" s="221">
        <v>4</v>
      </c>
      <c r="H3" s="221">
        <v>5</v>
      </c>
      <c r="I3" s="194"/>
      <c r="J3" s="194"/>
      <c r="K3" s="194"/>
      <c r="L3" s="3" t="s">
        <v>963</v>
      </c>
      <c r="M3" s="3"/>
      <c r="N3" s="30"/>
      <c r="O3" s="2"/>
      <c r="P3" s="2"/>
      <c r="Q3" s="194"/>
      <c r="R3" s="192"/>
      <c r="S3" s="193"/>
      <c r="T3" s="193"/>
      <c r="U3" s="221">
        <v>3</v>
      </c>
      <c r="V3" s="221">
        <v>4</v>
      </c>
      <c r="W3" s="221">
        <v>5</v>
      </c>
    </row>
    <row r="4" spans="1:23" ht="69" customHeight="1" x14ac:dyDescent="0.25">
      <c r="A4" s="288" t="s">
        <v>36</v>
      </c>
      <c r="B4" s="28" t="s">
        <v>964</v>
      </c>
      <c r="C4" s="24">
        <v>1</v>
      </c>
      <c r="D4" s="40" t="s">
        <v>965</v>
      </c>
      <c r="E4" s="40" t="s">
        <v>966</v>
      </c>
      <c r="F4" s="19" t="s">
        <v>967</v>
      </c>
      <c r="G4" s="20" t="s">
        <v>968</v>
      </c>
      <c r="H4" s="20" t="s">
        <v>969</v>
      </c>
      <c r="I4" s="194"/>
      <c r="J4" s="194"/>
      <c r="K4" s="194"/>
      <c r="L4" s="3" t="s">
        <v>970</v>
      </c>
      <c r="M4" s="3"/>
      <c r="N4" s="30"/>
      <c r="O4" s="2"/>
      <c r="P4" s="2"/>
      <c r="Q4" s="194"/>
      <c r="R4" s="292" t="s">
        <v>36</v>
      </c>
      <c r="S4" s="28" t="s">
        <v>964</v>
      </c>
      <c r="T4" s="24">
        <v>1</v>
      </c>
      <c r="U4" s="18" t="s">
        <v>971</v>
      </c>
      <c r="V4" s="18" t="s">
        <v>972</v>
      </c>
      <c r="W4" s="19" t="s">
        <v>973</v>
      </c>
    </row>
    <row r="5" spans="1:23" ht="69" customHeight="1" x14ac:dyDescent="0.25">
      <c r="A5" s="288"/>
      <c r="B5" s="29" t="s">
        <v>974</v>
      </c>
      <c r="C5" s="22">
        <v>2</v>
      </c>
      <c r="D5" s="40" t="s">
        <v>966</v>
      </c>
      <c r="E5" s="40" t="s">
        <v>975</v>
      </c>
      <c r="F5" s="19" t="s">
        <v>976</v>
      </c>
      <c r="G5" s="20" t="s">
        <v>977</v>
      </c>
      <c r="H5" s="21" t="s">
        <v>978</v>
      </c>
      <c r="I5" s="194"/>
      <c r="J5" s="194"/>
      <c r="K5" s="194"/>
      <c r="L5" s="3"/>
      <c r="M5" s="3"/>
      <c r="N5" s="30"/>
      <c r="O5" s="2"/>
      <c r="P5" s="2"/>
      <c r="Q5" s="194"/>
      <c r="R5" s="293"/>
      <c r="S5" s="29" t="s">
        <v>974</v>
      </c>
      <c r="T5" s="22">
        <v>2</v>
      </c>
      <c r="U5" s="18" t="s">
        <v>979</v>
      </c>
      <c r="V5" s="19" t="s">
        <v>980</v>
      </c>
      <c r="W5" s="20" t="s">
        <v>981</v>
      </c>
    </row>
    <row r="6" spans="1:23" ht="69" customHeight="1" x14ac:dyDescent="0.25">
      <c r="A6" s="288"/>
      <c r="B6" s="222" t="s">
        <v>982</v>
      </c>
      <c r="C6" s="223">
        <v>3</v>
      </c>
      <c r="D6" s="40" t="s">
        <v>983</v>
      </c>
      <c r="E6" s="19" t="s">
        <v>976</v>
      </c>
      <c r="F6" s="20" t="s">
        <v>984</v>
      </c>
      <c r="G6" s="21" t="s">
        <v>985</v>
      </c>
      <c r="H6" s="21" t="s">
        <v>986</v>
      </c>
      <c r="I6" s="194"/>
      <c r="J6" s="194"/>
      <c r="K6" s="194"/>
      <c r="L6" s="3"/>
      <c r="M6" s="3"/>
      <c r="N6" s="30"/>
      <c r="O6" s="2"/>
      <c r="P6" s="2"/>
      <c r="Q6" s="194"/>
      <c r="R6" s="293"/>
      <c r="S6" s="222" t="s">
        <v>982</v>
      </c>
      <c r="T6" s="223">
        <v>3</v>
      </c>
      <c r="U6" s="19" t="s">
        <v>987</v>
      </c>
      <c r="V6" s="20" t="s">
        <v>988</v>
      </c>
      <c r="W6" s="21" t="s">
        <v>989</v>
      </c>
    </row>
    <row r="7" spans="1:23" ht="69" customHeight="1" x14ac:dyDescent="0.25">
      <c r="A7" s="288"/>
      <c r="B7" s="222" t="s">
        <v>990</v>
      </c>
      <c r="C7" s="223">
        <v>4</v>
      </c>
      <c r="D7" s="19" t="s">
        <v>991</v>
      </c>
      <c r="E7" s="20" t="s">
        <v>977</v>
      </c>
      <c r="F7" s="20" t="s">
        <v>992</v>
      </c>
      <c r="G7" s="21" t="s">
        <v>993</v>
      </c>
      <c r="H7" s="21" t="s">
        <v>994</v>
      </c>
      <c r="I7" s="194"/>
      <c r="J7" s="194"/>
      <c r="K7" s="194"/>
      <c r="L7" s="2"/>
      <c r="M7" s="2"/>
      <c r="N7" s="30"/>
      <c r="O7" s="2"/>
      <c r="P7" s="2"/>
      <c r="Q7" s="194"/>
      <c r="R7" s="293"/>
      <c r="S7" s="222" t="s">
        <v>990</v>
      </c>
      <c r="T7" s="223">
        <v>4</v>
      </c>
      <c r="U7" s="19" t="s">
        <v>995</v>
      </c>
      <c r="V7" s="20" t="s">
        <v>996</v>
      </c>
      <c r="W7" s="21" t="s">
        <v>997</v>
      </c>
    </row>
    <row r="8" spans="1:23" ht="69" customHeight="1" x14ac:dyDescent="0.25">
      <c r="A8" s="288"/>
      <c r="B8" s="222" t="s">
        <v>998</v>
      </c>
      <c r="C8" s="223">
        <v>5</v>
      </c>
      <c r="D8" s="20" t="s">
        <v>969</v>
      </c>
      <c r="E8" s="20" t="s">
        <v>999</v>
      </c>
      <c r="F8" s="21" t="s">
        <v>986</v>
      </c>
      <c r="G8" s="21" t="s">
        <v>994</v>
      </c>
      <c r="H8" s="21" t="s">
        <v>1000</v>
      </c>
      <c r="I8" s="194"/>
      <c r="J8" s="194"/>
      <c r="K8" s="194"/>
      <c r="L8" s="2"/>
      <c r="M8" s="2"/>
      <c r="N8" s="30"/>
      <c r="O8" s="2"/>
      <c r="P8" s="2"/>
      <c r="Q8" s="194"/>
      <c r="R8" s="294"/>
      <c r="S8" s="222" t="s">
        <v>998</v>
      </c>
      <c r="T8" s="223">
        <v>5</v>
      </c>
      <c r="U8" s="19" t="s">
        <v>1001</v>
      </c>
      <c r="V8" s="20" t="s">
        <v>1002</v>
      </c>
      <c r="W8" s="21" t="s">
        <v>1003</v>
      </c>
    </row>
    <row r="9" spans="1:23" x14ac:dyDescent="0.25">
      <c r="A9" s="194"/>
      <c r="B9" s="195"/>
      <c r="C9" s="196"/>
      <c r="D9" s="197"/>
      <c r="E9" s="198"/>
      <c r="F9" s="197"/>
      <c r="G9" s="199"/>
      <c r="H9" s="199"/>
      <c r="I9" s="194"/>
      <c r="J9" s="194"/>
      <c r="K9" s="194"/>
      <c r="L9" s="194"/>
      <c r="M9" s="194"/>
      <c r="N9" s="200"/>
      <c r="O9" s="194"/>
      <c r="P9" s="194"/>
      <c r="Q9" s="194"/>
      <c r="R9" s="194"/>
      <c r="S9" s="194"/>
      <c r="T9" s="194"/>
      <c r="U9" s="194" t="s">
        <v>1004</v>
      </c>
      <c r="V9" s="194" t="s">
        <v>1005</v>
      </c>
      <c r="W9" s="194"/>
    </row>
    <row r="10" spans="1:23" ht="6.75" customHeight="1" x14ac:dyDescent="0.25">
      <c r="A10" s="194"/>
      <c r="B10" s="201"/>
      <c r="C10" s="224"/>
      <c r="D10" s="225"/>
      <c r="E10" s="198"/>
      <c r="F10" s="225"/>
      <c r="G10" s="199"/>
      <c r="H10" s="199"/>
      <c r="I10" s="194"/>
      <c r="J10" s="194"/>
      <c r="K10" s="194"/>
      <c r="L10" s="194"/>
      <c r="M10" s="194"/>
      <c r="N10" s="200"/>
      <c r="O10" s="194"/>
      <c r="P10" s="194"/>
      <c r="Q10" s="194"/>
      <c r="R10" s="194"/>
      <c r="S10" s="194"/>
      <c r="T10" s="194"/>
      <c r="U10" s="194" t="s">
        <v>1006</v>
      </c>
      <c r="V10" s="194" t="s">
        <v>1007</v>
      </c>
      <c r="W10" s="194"/>
    </row>
    <row r="11" spans="1:23" ht="16.5" customHeight="1" x14ac:dyDescent="0.25">
      <c r="A11" s="194"/>
      <c r="B11" s="4"/>
      <c r="C11" s="4"/>
      <c r="D11" s="4"/>
      <c r="E11" s="4"/>
      <c r="F11" s="4"/>
      <c r="G11" s="4"/>
      <c r="H11" s="4"/>
      <c r="I11" s="4"/>
      <c r="J11" s="4"/>
      <c r="K11" s="4"/>
      <c r="L11" s="4"/>
      <c r="M11" s="194"/>
      <c r="N11" s="200"/>
      <c r="O11" s="194"/>
      <c r="P11" s="194"/>
      <c r="Q11" s="194"/>
      <c r="R11" s="194"/>
      <c r="S11" s="194"/>
      <c r="T11" s="194"/>
      <c r="U11" s="194" t="s">
        <v>1006</v>
      </c>
      <c r="V11" s="194"/>
      <c r="W11" s="194"/>
    </row>
    <row r="12" spans="1:23" ht="16.5" customHeight="1" x14ac:dyDescent="0.25">
      <c r="A12" s="194"/>
      <c r="B12" s="202"/>
      <c r="C12" s="202"/>
      <c r="D12" s="203"/>
      <c r="E12" s="203"/>
      <c r="F12" s="203"/>
      <c r="G12" s="199"/>
      <c r="H12" s="199"/>
      <c r="I12" s="194"/>
      <c r="J12" s="194"/>
      <c r="K12" s="194"/>
      <c r="L12" s="194"/>
      <c r="M12" s="194"/>
      <c r="N12" s="33" t="s">
        <v>1008</v>
      </c>
      <c r="O12" s="33" t="s">
        <v>1009</v>
      </c>
      <c r="P12" s="33" t="s">
        <v>35</v>
      </c>
      <c r="Q12" s="33" t="s">
        <v>1010</v>
      </c>
      <c r="R12" s="204"/>
      <c r="S12" s="194"/>
      <c r="T12" s="194"/>
      <c r="U12" s="194" t="s">
        <v>1011</v>
      </c>
      <c r="V12" s="194"/>
      <c r="W12" s="194"/>
    </row>
    <row r="13" spans="1:23" ht="33" customHeight="1" x14ac:dyDescent="0.25">
      <c r="A13" s="194"/>
      <c r="B13" s="201"/>
      <c r="C13" s="201"/>
      <c r="D13" s="198"/>
      <c r="E13" s="198"/>
      <c r="F13" s="198"/>
      <c r="G13" s="199"/>
      <c r="H13" s="199"/>
      <c r="I13" s="194"/>
      <c r="J13" s="194"/>
      <c r="K13" s="194"/>
      <c r="L13" s="194"/>
      <c r="M13" s="194"/>
      <c r="N13" s="32">
        <v>1</v>
      </c>
      <c r="O13" s="32" t="s">
        <v>964</v>
      </c>
      <c r="P13" s="34" t="s">
        <v>1012</v>
      </c>
      <c r="Q13" s="34" t="s">
        <v>1013</v>
      </c>
      <c r="R13" s="204"/>
      <c r="S13" s="194"/>
      <c r="T13" s="194"/>
      <c r="U13" s="194" t="s">
        <v>1006</v>
      </c>
      <c r="V13" s="194" t="s">
        <v>1014</v>
      </c>
      <c r="W13" s="194"/>
    </row>
    <row r="14" spans="1:23" ht="33" customHeight="1" x14ac:dyDescent="0.25">
      <c r="A14" s="194"/>
      <c r="B14" s="4"/>
      <c r="C14" s="4"/>
      <c r="D14" s="4"/>
      <c r="E14" s="4"/>
      <c r="F14" s="4"/>
      <c r="G14" s="4"/>
      <c r="H14" s="4"/>
      <c r="I14" s="4"/>
      <c r="J14" s="4"/>
      <c r="K14" s="4"/>
      <c r="L14" s="4"/>
      <c r="M14" s="194"/>
      <c r="N14" s="32">
        <v>2</v>
      </c>
      <c r="O14" s="32" t="s">
        <v>974</v>
      </c>
      <c r="P14" s="34" t="s">
        <v>1015</v>
      </c>
      <c r="Q14" s="34" t="s">
        <v>1016</v>
      </c>
      <c r="R14" s="204"/>
      <c r="S14" s="194"/>
      <c r="T14" s="194"/>
      <c r="U14" s="194" t="s">
        <v>1017</v>
      </c>
      <c r="V14" s="194" t="s">
        <v>1018</v>
      </c>
      <c r="W14" s="194"/>
    </row>
    <row r="15" spans="1:23" ht="33" customHeight="1" x14ac:dyDescent="0.25">
      <c r="A15" s="194"/>
      <c r="B15" s="194"/>
      <c r="C15" s="194"/>
      <c r="D15" s="199"/>
      <c r="E15" s="199"/>
      <c r="F15" s="199"/>
      <c r="G15" s="199"/>
      <c r="H15" s="199"/>
      <c r="I15" s="194"/>
      <c r="J15" s="194"/>
      <c r="K15" s="194"/>
      <c r="L15" s="194"/>
      <c r="M15" s="194"/>
      <c r="N15" s="32">
        <v>3</v>
      </c>
      <c r="O15" s="32" t="s">
        <v>1019</v>
      </c>
      <c r="P15" s="34" t="s">
        <v>1020</v>
      </c>
      <c r="Q15" s="34" t="s">
        <v>1021</v>
      </c>
      <c r="R15" s="204"/>
      <c r="S15" s="194"/>
      <c r="T15" s="194"/>
      <c r="U15" s="194" t="s">
        <v>1017</v>
      </c>
      <c r="V15" s="194"/>
      <c r="W15" s="194"/>
    </row>
    <row r="16" spans="1:23" ht="33" customHeight="1" x14ac:dyDescent="0.25">
      <c r="A16" s="194"/>
      <c r="B16" s="194"/>
      <c r="C16" s="194"/>
      <c r="D16" s="199"/>
      <c r="E16" s="199"/>
      <c r="F16" s="199"/>
      <c r="G16" s="199"/>
      <c r="H16" s="199"/>
      <c r="I16" s="194"/>
      <c r="J16" s="194"/>
      <c r="K16" s="194"/>
      <c r="L16" s="194"/>
      <c r="M16" s="194"/>
      <c r="N16" s="32">
        <v>4</v>
      </c>
      <c r="O16" s="32" t="s">
        <v>990</v>
      </c>
      <c r="P16" s="34" t="s">
        <v>1022</v>
      </c>
      <c r="Q16" s="34" t="s">
        <v>1023</v>
      </c>
      <c r="R16" s="204"/>
      <c r="S16" s="194"/>
      <c r="T16" s="194"/>
      <c r="U16" s="194" t="s">
        <v>1024</v>
      </c>
      <c r="V16" s="194"/>
      <c r="W16" s="194"/>
    </row>
    <row r="17" spans="14:22" ht="40.5" customHeight="1" x14ac:dyDescent="0.25">
      <c r="N17" s="32">
        <v>5</v>
      </c>
      <c r="O17" s="32" t="s">
        <v>998</v>
      </c>
      <c r="P17" s="34" t="s">
        <v>1025</v>
      </c>
      <c r="Q17" s="34" t="s">
        <v>1026</v>
      </c>
      <c r="R17" s="204"/>
      <c r="S17" s="194"/>
      <c r="T17" s="194"/>
      <c r="U17" s="194" t="s">
        <v>1027</v>
      </c>
      <c r="V17" s="194"/>
    </row>
    <row r="18" spans="14:22" x14ac:dyDescent="0.25">
      <c r="N18" s="200"/>
      <c r="O18" s="194"/>
      <c r="P18" s="194"/>
      <c r="Q18" s="194"/>
      <c r="R18" s="194"/>
      <c r="S18" s="194"/>
      <c r="T18" s="194"/>
      <c r="U18" s="194" t="s">
        <v>1028</v>
      </c>
      <c r="V18" s="194"/>
    </row>
    <row r="19" spans="14:22" x14ac:dyDescent="0.25">
      <c r="N19" s="200"/>
      <c r="O19" s="194"/>
      <c r="P19" s="194"/>
      <c r="Q19" s="194"/>
      <c r="R19" s="194"/>
      <c r="S19" s="194"/>
      <c r="T19" s="194"/>
      <c r="U19" s="194" t="s">
        <v>1006</v>
      </c>
      <c r="V19" s="194" t="s">
        <v>1029</v>
      </c>
    </row>
    <row r="20" spans="14:22" x14ac:dyDescent="0.25">
      <c r="N20" s="200"/>
      <c r="O20" s="194"/>
      <c r="P20" s="194"/>
      <c r="Q20" s="194"/>
      <c r="R20" s="194"/>
      <c r="S20" s="194"/>
      <c r="T20" s="194"/>
      <c r="U20" s="194" t="s">
        <v>1006</v>
      </c>
      <c r="V20" s="194" t="s">
        <v>1030</v>
      </c>
    </row>
    <row r="21" spans="14:22" x14ac:dyDescent="0.25">
      <c r="N21" s="200"/>
      <c r="O21" s="194"/>
      <c r="P21" s="194"/>
      <c r="Q21" s="194"/>
      <c r="R21" s="194"/>
      <c r="S21" s="194"/>
      <c r="T21" s="194"/>
      <c r="U21" s="194" t="s">
        <v>1006</v>
      </c>
      <c r="V21" s="194"/>
    </row>
    <row r="22" spans="14:22" x14ac:dyDescent="0.25">
      <c r="N22" s="200"/>
      <c r="O22" s="194"/>
      <c r="P22" s="194"/>
      <c r="Q22" s="194"/>
      <c r="R22" s="194"/>
      <c r="S22" s="194"/>
      <c r="T22" s="194"/>
      <c r="U22" s="194" t="s">
        <v>1024</v>
      </c>
      <c r="V22" s="194"/>
    </row>
    <row r="23" spans="14:22" x14ac:dyDescent="0.25">
      <c r="N23" s="200"/>
      <c r="O23" s="194"/>
      <c r="P23" s="194"/>
      <c r="Q23" s="194"/>
      <c r="R23" s="194"/>
      <c r="S23" s="194"/>
      <c r="T23" s="194"/>
      <c r="U23" s="194" t="s">
        <v>1027</v>
      </c>
      <c r="V23" s="194"/>
    </row>
    <row r="24" spans="14:22" x14ac:dyDescent="0.25">
      <c r="N24" s="200"/>
      <c r="O24" s="194"/>
      <c r="P24" s="194"/>
      <c r="Q24" s="194"/>
      <c r="R24" s="194"/>
      <c r="S24" s="194"/>
      <c r="T24" s="194"/>
      <c r="U24" s="194" t="s">
        <v>1031</v>
      </c>
      <c r="V24" s="194"/>
    </row>
    <row r="25" spans="14:22" x14ac:dyDescent="0.25">
      <c r="N25" s="200"/>
      <c r="O25" s="194"/>
      <c r="P25" s="194"/>
      <c r="Q25" s="194"/>
      <c r="R25" s="194"/>
      <c r="S25" s="194"/>
      <c r="T25" s="194"/>
      <c r="U25" s="194" t="s">
        <v>1006</v>
      </c>
      <c r="V25" s="194" t="s">
        <v>1032</v>
      </c>
    </row>
    <row r="26" spans="14:22" x14ac:dyDescent="0.25">
      <c r="N26" s="200"/>
      <c r="O26" s="194"/>
      <c r="P26" s="194"/>
      <c r="Q26" s="194"/>
      <c r="R26" s="194"/>
      <c r="S26" s="194"/>
      <c r="T26" s="194"/>
      <c r="U26" s="194" t="s">
        <v>1006</v>
      </c>
      <c r="V26" s="194" t="s">
        <v>1033</v>
      </c>
    </row>
    <row r="27" spans="14:22" x14ac:dyDescent="0.25">
      <c r="N27" s="200"/>
      <c r="O27" s="194"/>
      <c r="P27" s="194"/>
      <c r="Q27" s="194"/>
      <c r="R27" s="194"/>
      <c r="S27" s="194"/>
      <c r="T27" s="194"/>
      <c r="U27" s="194" t="s">
        <v>1006</v>
      </c>
      <c r="V27" s="194"/>
    </row>
    <row r="28" spans="14:22" x14ac:dyDescent="0.25">
      <c r="N28" s="200"/>
      <c r="O28" s="194"/>
      <c r="P28" s="194"/>
      <c r="Q28" s="194"/>
      <c r="R28" s="194"/>
      <c r="S28" s="194"/>
      <c r="T28" s="194"/>
      <c r="U28" s="194" t="s">
        <v>1024</v>
      </c>
      <c r="V28" s="194"/>
    </row>
    <row r="29" spans="14:22" x14ac:dyDescent="0.25">
      <c r="N29" s="200"/>
      <c r="O29" s="194"/>
      <c r="P29" s="194"/>
      <c r="Q29" s="194"/>
      <c r="R29" s="194"/>
      <c r="S29" s="194"/>
      <c r="T29" s="194"/>
      <c r="U29" s="194" t="s">
        <v>1027</v>
      </c>
      <c r="V29" s="194"/>
    </row>
  </sheetData>
  <sheetProtection algorithmName="SHA-512" hashValue="v0aj67q6etJhGjpTIXyJx5iDVl18DTDaT3ikzuO4bwI3LGjVoRhtRiNmVd5tvaJI+5udRvI6WkNMoNQzTAO7sQ==" saltValue="sr4QxFTGNEglYgGBO6ubeA==" spinCount="100000" sheet="1" objects="1" scenarios="1"/>
  <mergeCells count="4">
    <mergeCell ref="D1:H1"/>
    <mergeCell ref="A4:A8"/>
    <mergeCell ref="U1:W1"/>
    <mergeCell ref="R4:R8"/>
  </mergeCells>
  <printOptions horizontalCentered="1"/>
  <pageMargins left="0.43307086614173229" right="0.43307086614173229" top="0.35433070866141736" bottom="0.35433070866141736" header="0.51181102362204722" footer="0.31496062992125984"/>
  <pageSetup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
  <sheetViews>
    <sheetView workbookViewId="0">
      <selection activeCell="D17" sqref="D17"/>
    </sheetView>
  </sheetViews>
  <sheetFormatPr baseColWidth="10" defaultColWidth="11.42578125" defaultRowHeight="15" x14ac:dyDescent="0.25"/>
  <cols>
    <col min="1" max="1" width="21.85546875" style="8" customWidth="1"/>
    <col min="2" max="2" width="32.42578125" style="41" customWidth="1"/>
    <col min="3" max="4" width="16.7109375" style="8" customWidth="1"/>
    <col min="5" max="5" width="15.85546875" style="8" customWidth="1"/>
    <col min="6" max="16384" width="11.42578125" style="8"/>
  </cols>
  <sheetData>
    <row r="1" spans="1:8" ht="15.75" thickBot="1" x14ac:dyDescent="0.3">
      <c r="A1" s="297" t="s">
        <v>1034</v>
      </c>
      <c r="B1" s="298"/>
      <c r="C1" s="298"/>
      <c r="D1" s="298"/>
      <c r="E1" s="298"/>
      <c r="F1" s="298"/>
      <c r="G1" s="298"/>
      <c r="H1" s="299"/>
    </row>
    <row r="2" spans="1:8" ht="40.5" customHeight="1" x14ac:dyDescent="0.25">
      <c r="A2" s="295" t="s">
        <v>11</v>
      </c>
      <c r="B2" s="80" t="s">
        <v>44</v>
      </c>
      <c r="C2" s="84" t="s">
        <v>86</v>
      </c>
      <c r="D2" s="84" t="s">
        <v>1035</v>
      </c>
      <c r="E2" s="84">
        <v>15</v>
      </c>
      <c r="F2" s="84">
        <v>0</v>
      </c>
      <c r="G2" s="84"/>
      <c r="H2" s="85"/>
    </row>
    <row r="3" spans="1:8" ht="16.5" x14ac:dyDescent="0.25">
      <c r="A3" s="296"/>
      <c r="B3" s="81" t="s">
        <v>45</v>
      </c>
      <c r="C3" s="86" t="s">
        <v>87</v>
      </c>
      <c r="D3" s="86" t="s">
        <v>317</v>
      </c>
      <c r="E3" s="86">
        <v>15</v>
      </c>
      <c r="F3" s="86">
        <v>0</v>
      </c>
      <c r="G3" s="86"/>
      <c r="H3" s="87"/>
    </row>
    <row r="4" spans="1:8" ht="24.75" x14ac:dyDescent="0.25">
      <c r="A4" s="211" t="s">
        <v>12</v>
      </c>
      <c r="B4" s="81" t="s">
        <v>46</v>
      </c>
      <c r="C4" s="86" t="s">
        <v>88</v>
      </c>
      <c r="D4" s="86" t="s">
        <v>557</v>
      </c>
      <c r="E4" s="86">
        <v>15</v>
      </c>
      <c r="F4" s="86">
        <v>0</v>
      </c>
      <c r="G4" s="86"/>
      <c r="H4" s="87"/>
    </row>
    <row r="5" spans="1:8" ht="24.75" x14ac:dyDescent="0.25">
      <c r="A5" s="211" t="s">
        <v>13</v>
      </c>
      <c r="B5" s="81" t="s">
        <v>47</v>
      </c>
      <c r="C5" s="86" t="s">
        <v>89</v>
      </c>
      <c r="D5" s="86" t="s">
        <v>318</v>
      </c>
      <c r="E5" s="86" t="s">
        <v>558</v>
      </c>
      <c r="F5" s="86">
        <v>15</v>
      </c>
      <c r="G5" s="86">
        <v>10</v>
      </c>
      <c r="H5" s="87">
        <v>0</v>
      </c>
    </row>
    <row r="6" spans="1:8" ht="24.75" x14ac:dyDescent="0.25">
      <c r="A6" s="211" t="s">
        <v>14</v>
      </c>
      <c r="B6" s="81" t="s">
        <v>48</v>
      </c>
      <c r="C6" s="86" t="s">
        <v>90</v>
      </c>
      <c r="D6" s="86" t="s">
        <v>559</v>
      </c>
      <c r="E6" s="86">
        <v>15</v>
      </c>
      <c r="F6" s="86">
        <v>0</v>
      </c>
      <c r="G6" s="86"/>
      <c r="H6" s="87"/>
    </row>
    <row r="7" spans="1:8" ht="24.75" x14ac:dyDescent="0.25">
      <c r="A7" s="211" t="s">
        <v>15</v>
      </c>
      <c r="B7" s="81" t="s">
        <v>49</v>
      </c>
      <c r="C7" s="86" t="s">
        <v>91</v>
      </c>
      <c r="D7" s="86" t="s">
        <v>1036</v>
      </c>
      <c r="E7" s="86">
        <v>15</v>
      </c>
      <c r="F7" s="86">
        <v>0</v>
      </c>
      <c r="G7" s="86"/>
      <c r="H7" s="87"/>
    </row>
    <row r="8" spans="1:8" ht="17.25" thickBot="1" x14ac:dyDescent="0.3">
      <c r="A8" s="82" t="s">
        <v>16</v>
      </c>
      <c r="B8" s="83" t="s">
        <v>50</v>
      </c>
      <c r="C8" s="88" t="s">
        <v>92</v>
      </c>
      <c r="D8" s="88" t="s">
        <v>539</v>
      </c>
      <c r="E8" s="88" t="s">
        <v>1037</v>
      </c>
      <c r="F8" s="88">
        <v>10</v>
      </c>
      <c r="G8" s="88">
        <v>5</v>
      </c>
      <c r="H8" s="89">
        <v>0</v>
      </c>
    </row>
  </sheetData>
  <sheetProtection algorithmName="SHA-512" hashValue="Kt3qMzdzfoP4AGdoUK//oP5PW3yZeHIDL68tPl2hjm3PSJTj3bs4+peEeNNtxVf1HLPtctutwKg8oQZDSSG7Sg==" saltValue="Jp+HDKeGmic0kZRCmUTjWg==" spinCount="100000" sheet="1" objects="1" scenarios="1"/>
  <mergeCells count="2">
    <mergeCell ref="A2:A3"/>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I24"/>
  <sheetViews>
    <sheetView showGridLines="0" zoomScale="85" zoomScaleNormal="85" workbookViewId="0">
      <selection activeCell="C4" sqref="C1:E1048576"/>
    </sheetView>
  </sheetViews>
  <sheetFormatPr baseColWidth="10" defaultColWidth="11.42578125" defaultRowHeight="15" x14ac:dyDescent="0.25"/>
  <cols>
    <col min="1" max="1" width="16.140625" style="12" customWidth="1"/>
    <col min="2" max="2" width="32.42578125" style="12" customWidth="1"/>
    <col min="3" max="3" width="20.42578125" style="12" customWidth="1"/>
    <col min="4" max="4" width="9.28515625" style="16" hidden="1" customWidth="1"/>
    <col min="5" max="5" width="13.28515625" style="12" customWidth="1"/>
    <col min="6" max="6" width="10.28515625" style="12" hidden="1" customWidth="1"/>
    <col min="7" max="7" width="9.42578125" style="11" customWidth="1"/>
    <col min="8" max="16384" width="11.42578125" style="12"/>
  </cols>
  <sheetData>
    <row r="1" spans="1:9" ht="26.25" x14ac:dyDescent="0.25">
      <c r="A1" s="310" t="s">
        <v>1038</v>
      </c>
      <c r="B1" s="311"/>
      <c r="C1" s="311"/>
      <c r="D1" s="311"/>
      <c r="E1" s="311"/>
      <c r="F1" s="311"/>
      <c r="G1" s="311"/>
      <c r="H1" s="312"/>
    </row>
    <row r="2" spans="1:9" x14ac:dyDescent="0.25">
      <c r="A2" s="97"/>
      <c r="B2" s="98"/>
      <c r="C2" s="313" t="s">
        <v>1039</v>
      </c>
      <c r="D2" s="313"/>
      <c r="E2" s="313"/>
      <c r="F2" s="313"/>
      <c r="G2" s="313"/>
      <c r="H2" s="314"/>
    </row>
    <row r="3" spans="1:9" ht="15" customHeight="1" x14ac:dyDescent="0.25">
      <c r="A3" s="99"/>
      <c r="B3" s="100"/>
      <c r="C3" s="313"/>
      <c r="D3" s="313"/>
      <c r="E3" s="313"/>
      <c r="F3" s="313"/>
      <c r="G3" s="313"/>
      <c r="H3" s="314"/>
    </row>
    <row r="4" spans="1:9" x14ac:dyDescent="0.25">
      <c r="A4" s="91" t="s">
        <v>1040</v>
      </c>
      <c r="B4" s="90" t="s">
        <v>1041</v>
      </c>
      <c r="C4" s="101" t="s">
        <v>1042</v>
      </c>
      <c r="D4" s="102" t="s">
        <v>1043</v>
      </c>
      <c r="E4" s="103" t="s">
        <v>1044</v>
      </c>
      <c r="F4" s="102" t="s">
        <v>1043</v>
      </c>
      <c r="G4" s="109" t="s">
        <v>1043</v>
      </c>
      <c r="H4" s="13" t="s">
        <v>1045</v>
      </c>
    </row>
    <row r="5" spans="1:9" ht="30" customHeight="1" x14ac:dyDescent="0.25">
      <c r="A5" s="302" t="s">
        <v>1046</v>
      </c>
      <c r="B5" s="94" t="s">
        <v>1047</v>
      </c>
      <c r="C5" s="77" t="s">
        <v>454</v>
      </c>
      <c r="D5" s="78" t="str">
        <f>IF(C5="SI",$G5,"-")</f>
        <v>-</v>
      </c>
      <c r="E5" s="14" t="s">
        <v>454</v>
      </c>
      <c r="F5" s="15" t="str">
        <f>IF(E5="SI",$G5,"-")</f>
        <v>-</v>
      </c>
      <c r="G5" s="110">
        <v>15</v>
      </c>
      <c r="H5" s="113" t="s">
        <v>871</v>
      </c>
    </row>
    <row r="6" spans="1:9" ht="33.75" x14ac:dyDescent="0.25">
      <c r="A6" s="303"/>
      <c r="B6" s="95" t="s">
        <v>1048</v>
      </c>
      <c r="C6" s="77"/>
      <c r="D6" s="78" t="str">
        <f>IF(C6="SI",$G6,"-")</f>
        <v>-</v>
      </c>
      <c r="E6" s="14"/>
      <c r="F6" s="15" t="str">
        <f>IF(E6="SI",$G6,"-")</f>
        <v>-</v>
      </c>
      <c r="G6" s="110">
        <v>15</v>
      </c>
      <c r="H6" s="113" t="s">
        <v>871</v>
      </c>
      <c r="I6" s="5"/>
    </row>
    <row r="7" spans="1:9" ht="22.5" x14ac:dyDescent="0.25">
      <c r="A7" s="304"/>
      <c r="B7" s="95" t="s">
        <v>1049</v>
      </c>
      <c r="C7" s="14"/>
      <c r="D7" s="15" t="str">
        <f>IF(C7="SI",$G7,"-")</f>
        <v>-</v>
      </c>
      <c r="E7" s="14"/>
      <c r="F7" s="15" t="str">
        <f>IF(E7="SI",$G7,"-")</f>
        <v>-</v>
      </c>
      <c r="G7" s="110">
        <v>30</v>
      </c>
      <c r="H7" s="113" t="s">
        <v>871</v>
      </c>
    </row>
    <row r="8" spans="1:9" ht="22.5" x14ac:dyDescent="0.25">
      <c r="A8" s="305" t="s">
        <v>1050</v>
      </c>
      <c r="B8" s="95" t="s">
        <v>1051</v>
      </c>
      <c r="C8" s="14"/>
      <c r="D8" s="15" t="str">
        <f>IF(C8="SI",$G8,"-")</f>
        <v>-</v>
      </c>
      <c r="E8" s="14"/>
      <c r="F8" s="15" t="str">
        <f>IF(E8="SI",$G8,"-")</f>
        <v>-</v>
      </c>
      <c r="G8" s="110">
        <v>15</v>
      </c>
      <c r="H8" s="113" t="s">
        <v>871</v>
      </c>
    </row>
    <row r="9" spans="1:9" ht="22.5" x14ac:dyDescent="0.25">
      <c r="A9" s="306"/>
      <c r="B9" s="96" t="s">
        <v>1052</v>
      </c>
      <c r="C9" s="14"/>
      <c r="D9" s="15" t="str">
        <f>IF(C9="SI",$G9,"-")</f>
        <v>-</v>
      </c>
      <c r="E9" s="14"/>
      <c r="F9" s="15" t="str">
        <f>IF(E9="SI",$G9,"-")</f>
        <v>-</v>
      </c>
      <c r="G9" s="111">
        <v>25</v>
      </c>
      <c r="H9" s="113" t="s">
        <v>871</v>
      </c>
    </row>
    <row r="10" spans="1:9" x14ac:dyDescent="0.25">
      <c r="A10" s="307"/>
      <c r="B10" s="308"/>
      <c r="C10" s="308"/>
      <c r="D10" s="212">
        <f>SUM(D5:D9)</f>
        <v>0</v>
      </c>
      <c r="E10" s="212"/>
      <c r="F10" s="212">
        <f>SUM(F5:F9)</f>
        <v>0</v>
      </c>
      <c r="G10" s="112">
        <f>SUM(G5:G9)</f>
        <v>100</v>
      </c>
      <c r="H10" s="7"/>
    </row>
    <row r="11" spans="1:9" x14ac:dyDescent="0.25">
      <c r="A11" s="315"/>
      <c r="B11" s="316"/>
      <c r="C11" s="316"/>
      <c r="D11" s="316"/>
      <c r="E11" s="316"/>
      <c r="F11" s="316"/>
      <c r="G11" s="316"/>
      <c r="H11" s="317"/>
    </row>
    <row r="12" spans="1:9" x14ac:dyDescent="0.25">
      <c r="A12" s="92"/>
      <c r="B12" s="309" t="s">
        <v>1053</v>
      </c>
      <c r="C12" s="309"/>
      <c r="D12" s="309"/>
      <c r="E12" s="309"/>
      <c r="F12" s="309"/>
      <c r="G12" s="205"/>
      <c r="H12" s="318"/>
    </row>
    <row r="13" spans="1:9" ht="45.75" customHeight="1" x14ac:dyDescent="0.25">
      <c r="A13" s="92"/>
      <c r="B13" s="104" t="s">
        <v>1054</v>
      </c>
      <c r="C13" s="300" t="s">
        <v>1055</v>
      </c>
      <c r="D13" s="301"/>
      <c r="E13" s="300" t="s">
        <v>1056</v>
      </c>
      <c r="F13" s="301"/>
      <c r="G13" s="205"/>
      <c r="H13" s="319"/>
    </row>
    <row r="14" spans="1:9" x14ac:dyDescent="0.25">
      <c r="A14" s="92"/>
      <c r="B14" s="7" t="s">
        <v>1057</v>
      </c>
      <c r="C14" s="323">
        <v>0</v>
      </c>
      <c r="D14" s="323"/>
      <c r="E14" s="323">
        <v>0</v>
      </c>
      <c r="F14" s="323"/>
      <c r="G14" s="205"/>
      <c r="H14" s="319"/>
    </row>
    <row r="15" spans="1:9" x14ac:dyDescent="0.25">
      <c r="A15" s="92"/>
      <c r="B15" s="7" t="s">
        <v>1058</v>
      </c>
      <c r="C15" s="323">
        <v>1</v>
      </c>
      <c r="D15" s="323"/>
      <c r="E15" s="323">
        <v>1</v>
      </c>
      <c r="F15" s="323"/>
      <c r="G15" s="205"/>
      <c r="H15" s="319"/>
    </row>
    <row r="16" spans="1:9" ht="15.75" thickBot="1" x14ac:dyDescent="0.3">
      <c r="A16" s="92"/>
      <c r="B16" s="226" t="s">
        <v>1059</v>
      </c>
      <c r="C16" s="324">
        <v>2</v>
      </c>
      <c r="D16" s="324"/>
      <c r="E16" s="324">
        <v>2</v>
      </c>
      <c r="F16" s="324"/>
      <c r="G16" s="205"/>
      <c r="H16" s="319"/>
    </row>
    <row r="17" spans="1:8" ht="7.5" customHeight="1" x14ac:dyDescent="0.25">
      <c r="A17" s="105"/>
      <c r="B17" s="106"/>
      <c r="C17" s="321"/>
      <c r="D17" s="321"/>
      <c r="E17" s="321"/>
      <c r="F17" s="321"/>
      <c r="G17" s="206"/>
      <c r="H17" s="319"/>
    </row>
    <row r="18" spans="1:8" x14ac:dyDescent="0.25">
      <c r="A18" s="92"/>
      <c r="B18" s="7"/>
      <c r="C18" s="322" t="s">
        <v>1060</v>
      </c>
      <c r="D18" s="323"/>
      <c r="E18" s="323"/>
      <c r="F18" s="323"/>
      <c r="G18" s="205"/>
      <c r="H18" s="319"/>
    </row>
    <row r="19" spans="1:8" x14ac:dyDescent="0.25">
      <c r="A19" s="92"/>
      <c r="B19" s="305" t="s">
        <v>1050</v>
      </c>
      <c r="C19" s="213" t="s">
        <v>871</v>
      </c>
      <c r="D19" s="213" t="s">
        <v>1061</v>
      </c>
      <c r="E19" s="214"/>
      <c r="F19" s="6">
        <f>G6</f>
        <v>15</v>
      </c>
      <c r="G19" s="205"/>
      <c r="H19" s="319"/>
    </row>
    <row r="20" spans="1:8" x14ac:dyDescent="0.25">
      <c r="A20" s="92"/>
      <c r="B20" s="306"/>
      <c r="C20" s="213" t="s">
        <v>871</v>
      </c>
      <c r="D20" s="213" t="s">
        <v>1061</v>
      </c>
      <c r="E20" s="7"/>
      <c r="F20" s="6">
        <f>G7</f>
        <v>30</v>
      </c>
      <c r="G20" s="205"/>
      <c r="H20" s="319"/>
    </row>
    <row r="21" spans="1:8" x14ac:dyDescent="0.25">
      <c r="A21" s="92"/>
      <c r="B21" s="302" t="s">
        <v>1046</v>
      </c>
      <c r="C21" s="213" t="s">
        <v>871</v>
      </c>
      <c r="D21" s="213" t="s">
        <v>1061</v>
      </c>
      <c r="E21" s="7"/>
      <c r="F21" s="6">
        <f>G8</f>
        <v>15</v>
      </c>
      <c r="G21" s="205"/>
      <c r="H21" s="319"/>
    </row>
    <row r="22" spans="1:8" x14ac:dyDescent="0.25">
      <c r="A22" s="92"/>
      <c r="B22" s="303"/>
      <c r="C22" s="213" t="s">
        <v>871</v>
      </c>
      <c r="D22" s="213" t="s">
        <v>1061</v>
      </c>
      <c r="E22" s="7"/>
      <c r="F22" s="6">
        <f>G9</f>
        <v>25</v>
      </c>
      <c r="G22" s="205"/>
      <c r="H22" s="319"/>
    </row>
    <row r="23" spans="1:8" x14ac:dyDescent="0.25">
      <c r="A23" s="92"/>
      <c r="B23" s="304"/>
      <c r="C23" s="213" t="s">
        <v>871</v>
      </c>
      <c r="D23" s="213" t="s">
        <v>1061</v>
      </c>
      <c r="E23" s="7"/>
      <c r="F23" s="6">
        <f>G10</f>
        <v>100</v>
      </c>
      <c r="G23" s="205"/>
      <c r="H23" s="319"/>
    </row>
    <row r="24" spans="1:8" ht="15.75" thickBot="1" x14ac:dyDescent="0.3">
      <c r="A24" s="93"/>
      <c r="B24" s="107"/>
      <c r="C24" s="107"/>
      <c r="D24" s="108"/>
      <c r="E24" s="107"/>
      <c r="F24" s="107"/>
      <c r="G24" s="207"/>
      <c r="H24" s="320"/>
    </row>
  </sheetData>
  <sheetProtection algorithmName="SHA-512" hashValue="dW1L9enLsTLpjVD5GfHWOo13FMmZ3jBll158yh3TSKHK26vXZqKua5UjXJhyO+0HEMGvQFfd80EfV/BS1OlhgA==" saltValue="7f5WaudRWK7mztcIh84/+g==" spinCount="100000" sheet="1" objects="1" scenarios="1"/>
  <mergeCells count="22">
    <mergeCell ref="B19:B20"/>
    <mergeCell ref="B21:B23"/>
    <mergeCell ref="A1:H1"/>
    <mergeCell ref="C2:H3"/>
    <mergeCell ref="A11:H11"/>
    <mergeCell ref="H12:H24"/>
    <mergeCell ref="C17:D17"/>
    <mergeCell ref="E17:F17"/>
    <mergeCell ref="C18:D18"/>
    <mergeCell ref="E18:F18"/>
    <mergeCell ref="C14:D14"/>
    <mergeCell ref="E14:F14"/>
    <mergeCell ref="C15:D15"/>
    <mergeCell ref="E15:F15"/>
    <mergeCell ref="C16:D16"/>
    <mergeCell ref="E16:F16"/>
    <mergeCell ref="C13:D13"/>
    <mergeCell ref="E13:F13"/>
    <mergeCell ref="A5:A7"/>
    <mergeCell ref="A8:A9"/>
    <mergeCell ref="A10:C10"/>
    <mergeCell ref="B12:F12"/>
  </mergeCells>
  <conditionalFormatting sqref="C14:D14">
    <cfRule type="expression" dxfId="15" priority="16">
      <formula>$D$10&lt;=50</formula>
    </cfRule>
  </conditionalFormatting>
  <conditionalFormatting sqref="C15:D15">
    <cfRule type="expression" dxfId="14" priority="15">
      <formula>IF($D$10&gt;50,IF($D$10&lt;=75,1,0),0)</formula>
    </cfRule>
  </conditionalFormatting>
  <conditionalFormatting sqref="C16:D16">
    <cfRule type="expression" dxfId="13" priority="14">
      <formula>$D$10&gt;75</formula>
    </cfRule>
  </conditionalFormatting>
  <conditionalFormatting sqref="E14:F14">
    <cfRule type="expression" dxfId="12" priority="13">
      <formula>$F$10&lt;=50</formula>
    </cfRule>
  </conditionalFormatting>
  <conditionalFormatting sqref="E15:F15">
    <cfRule type="expression" dxfId="11" priority="12">
      <formula>IF($F$10&gt;50,IF($F$10&lt;=75,1,0),0)</formula>
    </cfRule>
  </conditionalFormatting>
  <conditionalFormatting sqref="E16:F16">
    <cfRule type="expression" dxfId="10" priority="11">
      <formula>$F$10&gt;75</formula>
    </cfRule>
  </conditionalFormatting>
  <conditionalFormatting sqref="C5:D5">
    <cfRule type="expression" dxfId="9" priority="10">
      <formula>$C$5="SI"</formula>
    </cfRule>
  </conditionalFormatting>
  <conditionalFormatting sqref="C6:D6">
    <cfRule type="expression" dxfId="8" priority="9">
      <formula>$C$6="SI"</formula>
    </cfRule>
  </conditionalFormatting>
  <conditionalFormatting sqref="C7:D7">
    <cfRule type="expression" dxfId="7" priority="8">
      <formula>$C$7="SI"</formula>
    </cfRule>
  </conditionalFormatting>
  <conditionalFormatting sqref="C8:D8">
    <cfRule type="expression" dxfId="6" priority="7">
      <formula>$C$8="SI"</formula>
    </cfRule>
  </conditionalFormatting>
  <conditionalFormatting sqref="C9:D9">
    <cfRule type="expression" dxfId="5" priority="6">
      <formula>$C$9="SI"</formula>
    </cfRule>
  </conditionalFormatting>
  <conditionalFormatting sqref="E5:F5">
    <cfRule type="expression" dxfId="4" priority="5">
      <formula>$E$5="SI"</formula>
    </cfRule>
  </conditionalFormatting>
  <conditionalFormatting sqref="E6:F6">
    <cfRule type="expression" dxfId="3" priority="4">
      <formula>$E$6="SI"</formula>
    </cfRule>
  </conditionalFormatting>
  <conditionalFormatting sqref="E7:F7">
    <cfRule type="expression" dxfId="2" priority="3">
      <formula>$E$7="SI"</formula>
    </cfRule>
  </conditionalFormatting>
  <conditionalFormatting sqref="E8:F8">
    <cfRule type="expression" dxfId="1" priority="2">
      <formula>$E$8="SI"</formula>
    </cfRule>
  </conditionalFormatting>
  <conditionalFormatting sqref="E9:F9">
    <cfRule type="expression" dxfId="0" priority="1">
      <formula>$E$9="SI"</formula>
    </cfRule>
  </conditionalFormatting>
  <dataValidations count="1">
    <dataValidation type="list" allowBlank="1" showInputMessage="1" showErrorMessage="1" sqref="C5:C9 E5:E9" xr:uid="{00000000-0002-0000-0800-000000000000}">
      <formula1>"Si,No"</formula1>
    </dataValidation>
  </dataValidations>
  <printOptions horizontalCentered="1" verticalCentered="1"/>
  <pageMargins left="0.37" right="0.7" top="0.75" bottom="0.39"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F5BC2B76E7554EAFE8BCC012D01D40" ma:contentTypeVersion="2" ma:contentTypeDescription="Crear nuevo documento." ma:contentTypeScope="" ma:versionID="41df07ebaa0b510271e88e861116b9b5">
  <xsd:schema xmlns:xsd="http://www.w3.org/2001/XMLSchema" xmlns:xs="http://www.w3.org/2001/XMLSchema" xmlns:p="http://schemas.microsoft.com/office/2006/metadata/properties" xmlns:ns2="aacdbd02-a762-4e35-904b-e342ebfda713" targetNamespace="http://schemas.microsoft.com/office/2006/metadata/properties" ma:root="true" ma:fieldsID="a2c5689e1bf7ccd3b55d163e44277980" ns2:_="">
    <xsd:import namespace="aacdbd02-a762-4e35-904b-e342ebfda7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dbd02-a762-4e35-904b-e342ebfda7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F60A7-F08F-4A2F-8945-E5B1E3E65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dbd02-a762-4e35-904b-e342ebfda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A38739-1E8A-4410-9B23-B8049B2CC14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4F7B2AE-C317-4306-B062-A9898B3A7A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vt:i4>
      </vt:variant>
    </vt:vector>
  </HeadingPairs>
  <TitlesOfParts>
    <vt:vector size="22" baseType="lpstr">
      <vt:lpstr>MAPA DE RIESGOS</vt:lpstr>
      <vt:lpstr>IMPACTO DE CORRUPCIÓN</vt:lpstr>
      <vt:lpstr>Listas Nuevas</vt:lpstr>
      <vt:lpstr>MATRIZ DE CALIFICACIÓN</vt:lpstr>
      <vt:lpstr>Evaluación Diseño Control</vt:lpstr>
      <vt:lpstr>Evalua Control</vt:lpstr>
      <vt:lpstr>APLICACIÓN</vt:lpstr>
      <vt:lpstr>'Evalua Control'!Área_de_impresión</vt:lpstr>
      <vt:lpstr>'IMPACTO DE CORRUPCIÓN'!Área_de_impresión</vt:lpstr>
      <vt:lpstr>'MAPA DE RIESGOS'!Área_de_impresión</vt:lpstr>
      <vt:lpstr>CID</vt:lpstr>
      <vt:lpstr>Contexto_Externo</vt:lpstr>
      <vt:lpstr>Contexto_Interno</vt:lpstr>
      <vt:lpstr>Contexto_Proceso</vt:lpstr>
      <vt:lpstr>CORRUPCIÓN</vt:lpstr>
      <vt:lpstr>EJECUCIÓN</vt:lpstr>
      <vt:lpstr>FRECUENCIA</vt:lpstr>
      <vt:lpstr>PROCESO</vt:lpstr>
      <vt:lpstr>Riesgo_de_Corrupción</vt:lpstr>
      <vt:lpstr>Riesgo_General</vt:lpstr>
      <vt:lpstr>TIPO_CONTROL</vt:lpstr>
      <vt:lpstr>TIPOLOGÍA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Ruiz</dc:creator>
  <cp:keywords/>
  <dc:description/>
  <cp:lastModifiedBy>Hector Cadena Velasquez</cp:lastModifiedBy>
  <cp:revision/>
  <dcterms:created xsi:type="dcterms:W3CDTF">2013-05-31T16:35:43Z</dcterms:created>
  <dcterms:modified xsi:type="dcterms:W3CDTF">2021-10-08T20:43:25Z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0x01010076F5BC2B76E7554EAFE8BCC012D01D40</vt:lpwstr>
  </property>
</Properties>
</file>