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ELIPE RESTREPO\Desktop\AND\Indicadores PES\2022\"/>
    </mc:Choice>
  </mc:AlternateContent>
  <xr:revisionPtr revIDLastSave="0" documentId="13_ncr:1_{E0E98171-1714-44EA-954A-F3B20FDD4949}" xr6:coauthVersionLast="45" xr6:coauthVersionMax="46" xr10:uidLastSave="{00000000-0000-0000-0000-000000000000}"/>
  <bookViews>
    <workbookView xWindow="-120" yWindow="-120" windowWidth="19440" windowHeight="11640" tabRatio="846" activeTab="1" xr2:uid="{00000000-000D-0000-FFFF-FFFF00000000}"/>
  </bookViews>
  <sheets>
    <sheet name="Conv" sheetId="19" r:id="rId1"/>
    <sheet name="PES 1T - 2022" sheetId="32" r:id="rId2"/>
    <sheet name="Lista Desplegable" sheetId="8" state="hidden" r:id="rId3"/>
  </sheets>
  <externalReferences>
    <externalReference r:id="rId4"/>
    <externalReference r:id="rId5"/>
    <externalReference r:id="rId6"/>
  </externalReferences>
  <definedNames>
    <definedName name="_xlnm._FilterDatabase" localSheetId="1" hidden="1">'PES 1T - 2022'!$A$7:$AG$197</definedName>
    <definedName name="_xlnm.Print_Area" localSheetId="1">'PES 1T - 2022'!$A$1:$AG$196</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[1]Hoja1!$D$7:$D$9</definedName>
    <definedName name="_xlnm.Print_Titles" localSheetId="1">'PES 1T - 2022'!$1:$7</definedName>
    <definedName name="xxxxxxx" localSheetId="0">#REF!</definedName>
    <definedName name="xxxxxxx" localSheetId="1">#REF!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74" i="32" l="1"/>
  <c r="AF88" i="32" l="1"/>
  <c r="AF64" i="32" l="1"/>
  <c r="AF73" i="32" l="1"/>
  <c r="AF67" i="32"/>
  <c r="AC164" i="32" l="1"/>
  <c r="AC163" i="32"/>
  <c r="AF52" i="32" l="1"/>
  <c r="AF187" i="32" l="1"/>
  <c r="AF183" i="32"/>
  <c r="AF171" i="32"/>
  <c r="AF170" i="32"/>
  <c r="AF165" i="32"/>
  <c r="AF160" i="32"/>
  <c r="AF148" i="32"/>
  <c r="AF49" i="32"/>
  <c r="AF41" i="32"/>
  <c r="AF186" i="32"/>
  <c r="AF178" i="32"/>
  <c r="AF175" i="32"/>
  <c r="AF169" i="32"/>
  <c r="AF159" i="32"/>
  <c r="AF158" i="32"/>
  <c r="AF157" i="32"/>
  <c r="AF156" i="32"/>
  <c r="AF155" i="32"/>
  <c r="AF154" i="32"/>
  <c r="AF153" i="32"/>
  <c r="AF130" i="32"/>
  <c r="AF91" i="32"/>
  <c r="AF90" i="32"/>
  <c r="AE73" i="32"/>
  <c r="AF181" i="32"/>
  <c r="AF164" i="32"/>
  <c r="AF163" i="32"/>
  <c r="AF149" i="32"/>
  <c r="AF146" i="32"/>
  <c r="AF125" i="32"/>
  <c r="AF123" i="32"/>
  <c r="AF122" i="32"/>
  <c r="AF120" i="32"/>
  <c r="AF119" i="32"/>
  <c r="AF117" i="32"/>
  <c r="AF116" i="32"/>
  <c r="AF103" i="32"/>
  <c r="AF96" i="32"/>
  <c r="AF95" i="32"/>
  <c r="AF93" i="32"/>
  <c r="AF82" i="32"/>
  <c r="AF79" i="32"/>
  <c r="AF75" i="32"/>
  <c r="AF33" i="32"/>
  <c r="AF22" i="32"/>
  <c r="AE82" i="32"/>
  <c r="AE22" i="32"/>
  <c r="AE166" i="32" l="1"/>
  <c r="AE162" i="32"/>
  <c r="AE161" i="32"/>
  <c r="AE110" i="32"/>
  <c r="AE107" i="32"/>
  <c r="AE106" i="32"/>
  <c r="AE104" i="32"/>
  <c r="AE100" i="32"/>
  <c r="AE98" i="32"/>
  <c r="AE85" i="32"/>
  <c r="AE83" i="32"/>
  <c r="AE72" i="32"/>
  <c r="AE71" i="32"/>
  <c r="AE70" i="32"/>
  <c r="AE44" i="32"/>
  <c r="AE29" i="32"/>
  <c r="AE26" i="32"/>
  <c r="AE25" i="32"/>
  <c r="AE24" i="32"/>
  <c r="AE19" i="32"/>
  <c r="AE16" i="32"/>
  <c r="AE13" i="32"/>
  <c r="AE11" i="32"/>
  <c r="AF196" i="32" l="1"/>
  <c r="AE196" i="32"/>
  <c r="AF195" i="32"/>
  <c r="AE195" i="32"/>
  <c r="AF194" i="32"/>
  <c r="AE194" i="32"/>
  <c r="AF193" i="32"/>
  <c r="AE193" i="32"/>
  <c r="AF192" i="32"/>
  <c r="AE192" i="32"/>
  <c r="AF191" i="32"/>
  <c r="AE191" i="32"/>
  <c r="AF190" i="32"/>
  <c r="AE190" i="32"/>
  <c r="AF189" i="32"/>
  <c r="AE189" i="32"/>
  <c r="AF188" i="32"/>
  <c r="AE188" i="32"/>
  <c r="AE187" i="32"/>
  <c r="AE186" i="32"/>
  <c r="AF185" i="32"/>
  <c r="AE185" i="32"/>
  <c r="AF184" i="32"/>
  <c r="AE184" i="32"/>
  <c r="AE183" i="32"/>
  <c r="AF182" i="32"/>
  <c r="AE182" i="32"/>
  <c r="AE181" i="32"/>
  <c r="AF180" i="32"/>
  <c r="AE180" i="32"/>
  <c r="AF179" i="32"/>
  <c r="AE179" i="32"/>
  <c r="AE178" i="32"/>
  <c r="AF177" i="32"/>
  <c r="AE177" i="32"/>
  <c r="AF176" i="32"/>
  <c r="AE176" i="32"/>
  <c r="AE175" i="32"/>
  <c r="AF174" i="32"/>
  <c r="AF173" i="32"/>
  <c r="AE173" i="32"/>
  <c r="AF172" i="32"/>
  <c r="AE172" i="32"/>
  <c r="AE171" i="32"/>
  <c r="AE170" i="32"/>
  <c r="AE169" i="32"/>
  <c r="AF168" i="32"/>
  <c r="AE168" i="32"/>
  <c r="AF167" i="32"/>
  <c r="AE167" i="32"/>
  <c r="AF166" i="32"/>
  <c r="AE165" i="32"/>
  <c r="AE164" i="32"/>
  <c r="AE163" i="32"/>
  <c r="AF162" i="32"/>
  <c r="AF161" i="32"/>
  <c r="AE160" i="32"/>
  <c r="AE159" i="32"/>
  <c r="AE158" i="32"/>
  <c r="AE157" i="32"/>
  <c r="AF152" i="32"/>
  <c r="AF151" i="32"/>
  <c r="AF150" i="32"/>
  <c r="AE149" i="32"/>
  <c r="AE148" i="32"/>
  <c r="AF147" i="32"/>
  <c r="AE147" i="32"/>
  <c r="AE146" i="32"/>
  <c r="AF145" i="32"/>
  <c r="AE145" i="32"/>
  <c r="AF144" i="32"/>
  <c r="AE144" i="32"/>
  <c r="AF143" i="32"/>
  <c r="AE143" i="32"/>
  <c r="AF142" i="32"/>
  <c r="AE142" i="32"/>
  <c r="AF141" i="32"/>
  <c r="AE141" i="32"/>
  <c r="AF140" i="32"/>
  <c r="AE140" i="32"/>
  <c r="AF139" i="32"/>
  <c r="AE139" i="32"/>
  <c r="AF138" i="32"/>
  <c r="AE138" i="32"/>
  <c r="AF137" i="32"/>
  <c r="AE137" i="32"/>
  <c r="AF136" i="32"/>
  <c r="AF135" i="32"/>
  <c r="AE135" i="32"/>
  <c r="AF134" i="32"/>
  <c r="AE134" i="32"/>
  <c r="AF133" i="32"/>
  <c r="AE133" i="32"/>
  <c r="AF132" i="32"/>
  <c r="AE132" i="32"/>
  <c r="AF131" i="32"/>
  <c r="AE131" i="32"/>
  <c r="AE130" i="32"/>
  <c r="AF129" i="32"/>
  <c r="AE129" i="32"/>
  <c r="AF128" i="32"/>
  <c r="AE128" i="32"/>
  <c r="AF127" i="32"/>
  <c r="AE127" i="32"/>
  <c r="AF126" i="32"/>
  <c r="AE126" i="32"/>
  <c r="AE125" i="32"/>
  <c r="AF124" i="32"/>
  <c r="AE124" i="32"/>
  <c r="AE123" i="32"/>
  <c r="AE122" i="32"/>
  <c r="AF121" i="32"/>
  <c r="AE121" i="32"/>
  <c r="AE120" i="32"/>
  <c r="AE119" i="32"/>
  <c r="AF118" i="32"/>
  <c r="AE118" i="32"/>
  <c r="AE117" i="32"/>
  <c r="AE116" i="32"/>
  <c r="AF115" i="32"/>
  <c r="AE115" i="32"/>
  <c r="AF114" i="32"/>
  <c r="AE114" i="32"/>
  <c r="AF113" i="32"/>
  <c r="AE113" i="32"/>
  <c r="AF112" i="32"/>
  <c r="AE112" i="32"/>
  <c r="AF111" i="32"/>
  <c r="AE111" i="32"/>
  <c r="AF110" i="32"/>
  <c r="AF109" i="32"/>
  <c r="AE109" i="32"/>
  <c r="AF108" i="32"/>
  <c r="AE108" i="32"/>
  <c r="AF107" i="32"/>
  <c r="AF106" i="32"/>
  <c r="AF105" i="32"/>
  <c r="AE105" i="32"/>
  <c r="AF104" i="32"/>
  <c r="AE103" i="32"/>
  <c r="AF102" i="32"/>
  <c r="AE102" i="32"/>
  <c r="AF101" i="32"/>
  <c r="AE101" i="32"/>
  <c r="AF100" i="32"/>
  <c r="P197" i="32"/>
  <c r="AF99" i="32"/>
  <c r="AE99" i="32"/>
  <c r="AF98" i="32"/>
  <c r="AF97" i="32"/>
  <c r="AE97" i="32"/>
  <c r="AE96" i="32"/>
  <c r="AE95" i="32"/>
  <c r="AF94" i="32"/>
  <c r="AE94" i="32"/>
  <c r="AE93" i="32"/>
  <c r="AF92" i="32"/>
  <c r="AE92" i="32"/>
  <c r="AE90" i="32"/>
  <c r="AF89" i="32"/>
  <c r="AE89" i="32"/>
  <c r="AE88" i="32"/>
  <c r="AF87" i="32"/>
  <c r="AE87" i="32"/>
  <c r="AF86" i="32"/>
  <c r="AE86" i="32"/>
  <c r="AF85" i="32"/>
  <c r="AF84" i="32"/>
  <c r="AE84" i="32"/>
  <c r="AF83" i="32"/>
  <c r="AF81" i="32"/>
  <c r="AE81" i="32"/>
  <c r="AF80" i="32"/>
  <c r="AE80" i="32"/>
  <c r="AE79" i="32"/>
  <c r="AF78" i="32"/>
  <c r="AE78" i="32"/>
  <c r="AF77" i="32"/>
  <c r="AE77" i="32"/>
  <c r="AE76" i="32"/>
  <c r="W76" i="32"/>
  <c r="AF76" i="32" s="1"/>
  <c r="AE75" i="32"/>
  <c r="AE74" i="32"/>
  <c r="AF72" i="32"/>
  <c r="AF71" i="32"/>
  <c r="AF70" i="32"/>
  <c r="AF69" i="32"/>
  <c r="AE69" i="32"/>
  <c r="AF68" i="32"/>
  <c r="AE68" i="32"/>
  <c r="AE67" i="32"/>
  <c r="AF66" i="32"/>
  <c r="AE66" i="32"/>
  <c r="AF65" i="32"/>
  <c r="AE65" i="32"/>
  <c r="AE64" i="32"/>
  <c r="AF63" i="32"/>
  <c r="AE63" i="32"/>
  <c r="AF62" i="32"/>
  <c r="AE62" i="32"/>
  <c r="AF61" i="32"/>
  <c r="AE61" i="32"/>
  <c r="AF60" i="32"/>
  <c r="AE60" i="32"/>
  <c r="AF59" i="32"/>
  <c r="AE59" i="32"/>
  <c r="AF58" i="32"/>
  <c r="AE58" i="32"/>
  <c r="AF57" i="32"/>
  <c r="AE57" i="32"/>
  <c r="AF56" i="32"/>
  <c r="AE56" i="32"/>
  <c r="AF55" i="32"/>
  <c r="AE55" i="32"/>
  <c r="AF54" i="32"/>
  <c r="AE54" i="32"/>
  <c r="AF53" i="32"/>
  <c r="AE53" i="32"/>
  <c r="AE52" i="32"/>
  <c r="AF51" i="32"/>
  <c r="AE51" i="32"/>
  <c r="AF50" i="32"/>
  <c r="AE50" i="32"/>
  <c r="AE49" i="32"/>
  <c r="AF48" i="32"/>
  <c r="AE48" i="32"/>
  <c r="AF47" i="32"/>
  <c r="AE47" i="32"/>
  <c r="AF46" i="32"/>
  <c r="AE46" i="32"/>
  <c r="AF45" i="32"/>
  <c r="AE45" i="32"/>
  <c r="AF44" i="32"/>
  <c r="AF43" i="32"/>
  <c r="AE43" i="32"/>
  <c r="AF42" i="32"/>
  <c r="AE42" i="32"/>
  <c r="AE41" i="32"/>
  <c r="AF40" i="32"/>
  <c r="AE40" i="32"/>
  <c r="AF39" i="32"/>
  <c r="AE39" i="32"/>
  <c r="AF38" i="32"/>
  <c r="AE38" i="32"/>
  <c r="AF37" i="32"/>
  <c r="AE37" i="32"/>
  <c r="AF36" i="32"/>
  <c r="AE36" i="32"/>
  <c r="AF35" i="32"/>
  <c r="AE35" i="32"/>
  <c r="AF34" i="32"/>
  <c r="AE34" i="32"/>
  <c r="AE33" i="32"/>
  <c r="AF32" i="32"/>
  <c r="AE32" i="32"/>
  <c r="AE31" i="32"/>
  <c r="W31" i="32"/>
  <c r="AF31" i="32" s="1"/>
  <c r="AF30" i="32"/>
  <c r="AE30" i="32"/>
  <c r="AF29" i="32"/>
  <c r="AF28" i="32"/>
  <c r="AE28" i="32"/>
  <c r="AF27" i="32"/>
  <c r="AE27" i="32"/>
  <c r="AF26" i="32"/>
  <c r="AF25" i="32"/>
  <c r="AF24" i="32"/>
  <c r="AF23" i="32"/>
  <c r="AE23" i="32"/>
  <c r="AF21" i="32"/>
  <c r="AE21" i="32"/>
  <c r="AF20" i="32"/>
  <c r="AE20" i="32"/>
  <c r="AF19" i="32"/>
  <c r="AF18" i="32"/>
  <c r="AE18" i="32"/>
  <c r="AF17" i="32"/>
  <c r="AE17" i="32"/>
  <c r="AF16" i="32"/>
  <c r="AF15" i="32"/>
  <c r="AE15" i="32"/>
  <c r="AF14" i="32"/>
  <c r="AE14" i="32"/>
  <c r="AF13" i="32"/>
  <c r="AF12" i="32"/>
  <c r="AE12" i="32"/>
  <c r="AF11" i="32"/>
  <c r="AF10" i="32"/>
  <c r="AE10" i="32"/>
  <c r="AF9" i="32"/>
  <c r="AE9" i="32"/>
  <c r="AF8" i="32"/>
  <c r="AE8" i="32"/>
</calcChain>
</file>

<file path=xl/sharedStrings.xml><?xml version="1.0" encoding="utf-8"?>
<sst xmlns="http://schemas.openxmlformats.org/spreadsheetml/2006/main" count="1270" uniqueCount="672">
  <si>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</si>
  <si>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</si>
  <si>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</si>
  <si>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</si>
  <si>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</si>
  <si>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</si>
  <si>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</si>
  <si>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</si>
  <si>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</si>
  <si>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</si>
  <si>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</si>
  <si>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Producto de la Iniciativa</t>
  </si>
  <si>
    <t>Indicador de la Iniciativa</t>
  </si>
  <si>
    <t>Tipo de Indicador</t>
  </si>
  <si>
    <t>Línea Base</t>
  </si>
  <si>
    <t>Meta 2019</t>
  </si>
  <si>
    <t>Avance 2019</t>
  </si>
  <si>
    <t>Meta 2020</t>
  </si>
  <si>
    <t>Avance 2020</t>
  </si>
  <si>
    <t>Meta 2021</t>
  </si>
  <si>
    <t>Meta 2022</t>
  </si>
  <si>
    <t>Avance 2022</t>
  </si>
  <si>
    <t>Avance Cualitativo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</si>
  <si>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</si>
  <si>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</si>
  <si>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</si>
  <si>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</si>
  <si>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</si>
  <si>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</si>
  <si>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</si>
  <si>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</si>
  <si>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</si>
  <si>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</si>
  <si>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</si>
  <si>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</si>
  <si>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</si>
  <si>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</si>
  <si>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</si>
  <si>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</si>
  <si>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</si>
  <si>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</si>
  <si>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</si>
  <si>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</si>
  <si>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</si>
  <si>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</si>
  <si>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</si>
  <si>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</si>
  <si>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</si>
  <si>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</si>
  <si>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</si>
  <si>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</si>
  <si>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</si>
  <si>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</si>
  <si>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</si>
  <si>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</si>
  <si>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</si>
  <si>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</si>
  <si>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</si>
  <si>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 xml:space="preserve">Plan de Modernización del sector postal 2020-2024 </t>
  </si>
  <si>
    <t xml:space="preserve">Líneas de acción implementadas </t>
  </si>
  <si>
    <t>Garantizar la TV y radio pública</t>
  </si>
  <si>
    <t xml:space="preserve">Fortalecimiento de la programación de la radio pública </t>
  </si>
  <si>
    <t xml:space="preserve">Contenidos para las plataformas de emisoras nacionales descentralizadas </t>
  </si>
  <si>
    <t>Horas de contenidos al aire y especiales, nacionales y descentralizados generados</t>
  </si>
  <si>
    <t>6 ES RTVC - RADIO Y TELEVISIÓN DE COLOMBIA</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</si>
  <si>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</si>
  <si>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</si>
  <si>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</si>
  <si>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</si>
  <si>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</si>
  <si>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Capacidad</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</si>
  <si>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</si>
  <si>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</si>
  <si>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</si>
  <si>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</si>
  <si>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</si>
  <si>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</si>
  <si>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</si>
  <si>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</si>
  <si>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</si>
  <si>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</si>
  <si>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</si>
  <si>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</si>
  <si>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</si>
  <si>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</si>
  <si>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 xml:space="preserve">2. VICEMINISTERIO DE CONECTIVIDAD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</si>
  <si>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</si>
  <si>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</si>
  <si>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</si>
  <si>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</si>
  <si>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</si>
  <si>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</si>
  <si>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</si>
  <si>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</si>
  <si>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</si>
  <si>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</si>
  <si>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</si>
  <si>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</si>
  <si>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</si>
  <si>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</si>
  <si>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</si>
  <si>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</si>
  <si>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Flujo</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</si>
  <si>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</si>
  <si>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</si>
  <si>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</si>
  <si>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</si>
  <si>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</si>
  <si>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Informe de Arquitectura de Marca</t>
  </si>
  <si>
    <t xml:space="preserve">Arquitectura de Marca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</si>
  <si>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</si>
  <si>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</si>
  <si>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</si>
  <si>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</si>
  <si>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</si>
  <si>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</si>
  <si>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</si>
  <si>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</si>
  <si>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</si>
  <si>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</si>
  <si>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</si>
  <si>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</si>
  <si>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</si>
  <si>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</si>
  <si>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</si>
  <si>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</si>
  <si>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</si>
  <si>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</si>
  <si>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</si>
  <si>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</si>
  <si>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</si>
  <si>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</si>
  <si>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</si>
  <si>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</si>
  <si>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</si>
  <si>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</si>
  <si>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</si>
  <si>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</si>
  <si>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</si>
  <si>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</si>
  <si>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</si>
  <si>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</si>
  <si>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</si>
  <si>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</si>
  <si>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C-2301-0400-14 - Apoyo financiero para el suministro de terminales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</si>
  <si>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</si>
  <si>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</si>
  <si>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</si>
  <si>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</si>
  <si>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</si>
  <si>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</si>
  <si>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</si>
  <si>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</si>
  <si>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</si>
  <si>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</si>
  <si>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Personas capacitadas</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</si>
  <si>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</si>
  <si>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</si>
  <si>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</si>
  <si>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</si>
  <si>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</si>
  <si>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</si>
  <si>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</si>
  <si>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</si>
  <si>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</si>
  <si>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</si>
  <si>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</si>
  <si>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</si>
  <si>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</si>
  <si>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</si>
  <si>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</si>
  <si>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</si>
  <si>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</si>
  <si>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</si>
  <si>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</si>
  <si>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</si>
  <si>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</si>
  <si>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</si>
  <si>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</si>
  <si>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</si>
  <si>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</si>
  <si>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</si>
  <si>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</si>
  <si>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</si>
  <si>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</si>
  <si>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</si>
  <si>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 xml:space="preserve">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</si>
  <si>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</si>
  <si>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</si>
  <si>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</si>
  <si>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</si>
  <si>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</si>
  <si>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</si>
  <si>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</si>
  <si>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</si>
  <si>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</si>
  <si>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</si>
  <si>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</si>
  <si>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</si>
  <si>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</si>
  <si>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</si>
  <si>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</si>
  <si>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</si>
  <si>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</si>
  <si>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</si>
  <si>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</si>
  <si>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</si>
  <si>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</si>
  <si>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</si>
  <si>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</si>
  <si>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</si>
  <si>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</si>
  <si>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</si>
  <si>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 xml:space="preserve">1.5 Oficina de Fomento Regional de Tecnologías de la Información y las Comunicaciones </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</si>
  <si>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</si>
  <si>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</si>
  <si>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</si>
  <si>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</si>
  <si>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</si>
  <si>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</si>
  <si>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</si>
  <si>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</si>
  <si>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</si>
  <si>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</si>
  <si>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</si>
  <si>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</si>
  <si>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</si>
  <si>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</si>
  <si>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</si>
  <si>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2.1 Dirección de Infraestructura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</si>
  <si>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</si>
  <si>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</si>
  <si>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</si>
  <si>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</si>
  <si>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</si>
  <si>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</si>
  <si>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</si>
  <si>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</si>
  <si>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</si>
  <si>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</si>
  <si>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</si>
  <si>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</si>
  <si>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</si>
  <si>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</si>
  <si>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</si>
  <si>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</si>
  <si>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</si>
  <si>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</si>
  <si>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</si>
  <si>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</si>
  <si>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</si>
  <si>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</si>
  <si>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</si>
  <si>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</si>
  <si>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</si>
  <si>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</si>
  <si>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</si>
  <si>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</si>
  <si>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</si>
  <si>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</si>
  <si>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</si>
  <si>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</si>
  <si>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</si>
  <si>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</si>
  <si>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</si>
  <si>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</si>
  <si>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</si>
  <si>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</si>
  <si>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</si>
  <si>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</si>
  <si>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</si>
  <si>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</si>
  <si>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</si>
  <si>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</si>
  <si>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</si>
  <si>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</si>
  <si>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</si>
  <si>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</si>
  <si>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</si>
  <si>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</si>
  <si>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</si>
  <si>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</si>
  <si>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</si>
  <si>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</si>
  <si>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</si>
  <si>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</si>
  <si>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</si>
  <si>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</si>
  <si>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</si>
  <si>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</si>
  <si>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</si>
  <si>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</si>
  <si>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Aumentar la oferta de contenidos audiovisuales con valor público que respondan a la identidad, necesidades y preferencias de los colombianos.</t>
  </si>
  <si>
    <t>Contenidos audiovisuales</t>
  </si>
  <si>
    <t>Número de contenidos audiovisuales producidos, transmitidos y/o emitidos a través de las pantallas de la televisión pública nacional</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</si>
  <si>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</si>
  <si>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</si>
  <si>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</si>
  <si>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</si>
  <si>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</si>
  <si>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</si>
  <si>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</si>
  <si>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</si>
  <si>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</si>
  <si>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</si>
  <si>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</si>
  <si>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</si>
  <si>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</si>
  <si>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</si>
  <si>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</si>
  <si>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 xml:space="preserve">Realizar una revisión, compilación y simplificación de la normatividad vigente expedida en su momento tanto por la Comisión Nacional de Televisión (CNTV), como por la Autoridad Nacional de Televisión (ANTV) </t>
  </si>
  <si>
    <t xml:space="preserve">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</si>
  <si>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</si>
  <si>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</si>
  <si>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</si>
  <si>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</si>
  <si>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</si>
  <si>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</si>
  <si>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</si>
  <si>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</si>
  <si>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</si>
  <si>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</si>
  <si>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</si>
  <si>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</si>
  <si>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</si>
  <si>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Usuarios Únicos del Modelo de Servicios ciudadanos digitales</t>
  </si>
  <si>
    <t>3.2 Dirección de Gobierno Digital</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</si>
  <si>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</si>
  <si>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</si>
  <si>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</si>
  <si>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</si>
  <si>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</si>
  <si>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</si>
  <si>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</si>
  <si>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</si>
  <si>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</si>
  <si>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</si>
  <si>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</si>
  <si>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</si>
  <si>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</si>
  <si>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</si>
  <si>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 xml:space="preserve">Ciudades y Territorios Inteligentes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</si>
  <si>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</si>
  <si>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</si>
  <si>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</si>
  <si>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</si>
  <si>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</si>
  <si>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</si>
  <si>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</si>
  <si>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</si>
  <si>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</si>
  <si>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</si>
  <si>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</si>
  <si>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</si>
  <si>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</si>
  <si>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</si>
  <si>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</si>
  <si>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</si>
  <si>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</si>
  <si>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</si>
  <si>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</si>
  <si>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</si>
  <si>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</si>
  <si>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</si>
  <si>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</si>
  <si>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</si>
  <si>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</si>
  <si>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</si>
  <si>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</si>
  <si>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</si>
  <si>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</si>
  <si>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</si>
  <si>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</si>
  <si>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</si>
  <si>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</si>
  <si>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</si>
  <si>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</si>
  <si>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</si>
  <si>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</si>
  <si>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</si>
  <si>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</si>
  <si>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</si>
  <si>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Programas de entrenamiento presencial y virtual para el desarrollo de habilidades en la generación de negocios digitales.</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</si>
  <si>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</si>
  <si>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</si>
  <si>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</si>
  <si>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</si>
  <si>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</si>
  <si>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</si>
  <si>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Entidades que reconocen a la AND como gestor de soluciones de CTI aplicado</t>
  </si>
  <si>
    <t>Número de entidades que reconocen a la AND como Gestor de Soluciones de ciencia, tecnología e innovación aplicada</t>
  </si>
  <si>
    <t>6 ES AND - Agencia Nacional Digital</t>
  </si>
  <si>
    <t xml:space="preserve">Desarrollos Digitales </t>
  </si>
  <si>
    <t xml:space="preserve">Productos Digitales Desarrollados </t>
  </si>
  <si>
    <t>N/A</t>
  </si>
  <si>
    <t xml:space="preserve">Servicios de información para la implementación de la Estrategia de Gobierno Digital </t>
  </si>
  <si>
    <t xml:space="preserve">Herramientas tecnológicas de Gobierno Digital implementadas </t>
  </si>
  <si>
    <t xml:space="preserve">Servicios de asistencia técnica para la implementación de la Estrategia de Gobierno Digital </t>
  </si>
  <si>
    <t xml:space="preserve">Entidades asistidas técnicamente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</si>
  <si>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</si>
  <si>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</si>
  <si>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</si>
  <si>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</si>
  <si>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</si>
  <si>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</si>
  <si>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</si>
  <si>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</si>
  <si>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</si>
  <si>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</si>
  <si>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</si>
  <si>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</si>
  <si>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</si>
  <si>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</si>
  <si>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</si>
  <si>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</si>
  <si>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</si>
  <si>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</si>
  <si>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</si>
  <si>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</si>
  <si>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</si>
  <si>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</si>
  <si>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 xml:space="preserve">4.3 Subdirección para la Gestión del Talento Humano </t>
  </si>
  <si>
    <t>Certificaciones para bono pensional y pensiones</t>
  </si>
  <si>
    <t>Cuentas por cobrar de cuotas partes pensionales gestionadas</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</si>
  <si>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</si>
  <si>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</si>
  <si>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</si>
  <si>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</si>
  <si>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</si>
  <si>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</si>
  <si>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C-2399-0400-11 - Fortalecimiento en la calidad y disponibilidad de la información para la toma de decisiones del sector TIC y los ciudadanos nacional</t>
  </si>
  <si>
    <t xml:space="preserve">Servicios de Información (TI) </t>
  </si>
  <si>
    <t>Disponibilidad de los servicios de TI</t>
  </si>
  <si>
    <t>1.4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</si>
  <si>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</si>
  <si>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</si>
  <si>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</si>
  <si>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</si>
  <si>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 xml:space="preserve">Verificar y medir el cumplimiento de la Gestión de los recursos financieros para lograr los objetivos del MinTIC. </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</si>
  <si>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</si>
  <si>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</si>
  <si>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</si>
  <si>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</si>
  <si>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</si>
  <si>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</si>
  <si>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</si>
  <si>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</si>
  <si>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</si>
  <si>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</si>
  <si>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</si>
  <si>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</si>
  <si>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</si>
  <si>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4.4. Subdirección Administrativa </t>
  </si>
  <si>
    <t xml:space="preserve">Implementación, articulación, parametrización y operación de una herramienta para gestionar y controlar la información del  Ministerio/Fondo TIC </t>
  </si>
  <si>
    <t xml:space="preserve">Herramienta implementada </t>
  </si>
  <si>
    <t>Generación de información sistemática, oportuna y de calidad que permita mejorar la gestión de recursos del Fondo.</t>
  </si>
  <si>
    <t>02. Gestión presupuestal y eficiencia del gasto público.</t>
  </si>
  <si>
    <t>Gestión de Compras y Contratación
Gestión Financiera</t>
  </si>
  <si>
    <t>Reportes Gestión de Ingresos del Fondo Único TIC</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</si>
  <si>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</si>
  <si>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</si>
  <si>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</si>
  <si>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 xml:space="preserve">Dependencias capacitadas en los lineamiento adoptados </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</si>
  <si>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</si>
  <si>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</si>
  <si>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</si>
  <si>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</si>
  <si>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</si>
  <si>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</si>
  <si>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</si>
  <si>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</si>
  <si>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</si>
  <si>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</si>
  <si>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</si>
  <si>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</si>
  <si>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 xml:space="preserve">Actualizar el 100% de los bienes afectos al servicio asignados a los servidores.
</t>
  </si>
  <si>
    <t xml:space="preserve">Porcentaje de servidores con inventario actualizado </t>
  </si>
  <si>
    <t>Atender el 100% de las solicitudes de mantenimiento recibidas dentro de los términos establecidos para cada tipo de servicio</t>
  </si>
  <si>
    <t xml:space="preserve">Listado de solicitudes recibidas para realizar mantenimiento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</si>
  <si>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</si>
  <si>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</si>
  <si>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</si>
  <si>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</si>
  <si>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</si>
  <si>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</si>
  <si>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</si>
  <si>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</si>
  <si>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1.3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</si>
  <si>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</si>
  <si>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</si>
  <si>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</si>
  <si>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</si>
  <si>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</si>
  <si>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</si>
  <si>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</si>
  <si>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</si>
  <si>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Acciones gestionadas en cumplimiento a los acuerdos suscritos con el Consejo Regional Indígena del Cauca - CRIC, en el marco del Decreto 1811 de 2017</t>
  </si>
  <si>
    <t xml:space="preserve">Plan de acción anualizado de la Política Pública de Comunicación de y para Pueblos Indígenas y el Plan de TV, concertado, protocolizado e implementado.         </t>
  </si>
  <si>
    <t xml:space="preserve">Informe sobre los avances en el desarrollo del diagnostico situacional de las necesidades de acceso y uso de las TIC en territorios indígenas priorizadas de manera concertada en la CONCIP -MPC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</si>
  <si>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</si>
  <si>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</si>
  <si>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</si>
  <si>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</si>
  <si>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</si>
  <si>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C-2302-0400-23 - Difusión proyectos para el uso y apropiación de las TIC. Nacional</t>
  </si>
  <si>
    <t xml:space="preserve">Servicios de divulgación, promoción y socialización de programas y proyectos en TIC. </t>
  </si>
  <si>
    <t>Informe de servicios de divulgación implementados</t>
  </si>
  <si>
    <t>1.2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</si>
  <si>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</si>
  <si>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</si>
  <si>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</si>
  <si>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13. Defensa jurídica.
17. Mejora Normativa.</t>
  </si>
  <si>
    <t>Gestión Jurídica</t>
  </si>
  <si>
    <t xml:space="preserve">1.7 Dirección Jurídica </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</si>
  <si>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</si>
  <si>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</si>
  <si>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</si>
  <si>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</si>
  <si>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las Instalaciones físicas de la entidad</t>
  </si>
  <si>
    <t>Áreas de la entidad intervenidas</t>
  </si>
  <si>
    <t xml:space="preserve">4.4 Subdirección Administrativa </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</si>
  <si>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</si>
  <si>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</si>
  <si>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</si>
  <si>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</si>
  <si>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</si>
  <si>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</si>
  <si>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C-2399-0400-7-Consolidación del valor compartido en el MinTIC Bogotá</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</si>
  <si>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</si>
  <si>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</si>
  <si>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</si>
  <si>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</si>
  <si>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</si>
  <si>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</si>
  <si>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</si>
  <si>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</si>
  <si>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</si>
  <si>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Evaluación y Apoyo al Control de la Gestión</t>
  </si>
  <si>
    <t>Informes de auditorías, evaluaciones o seguimientos realizados</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</si>
  <si>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</si>
  <si>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</si>
  <si>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</si>
  <si>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</si>
  <si>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</si>
  <si>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</si>
  <si>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C-2399-0400-10 - Fortalecimiento y apropiación del modelo de gestión institucional del ministerio TIC Bogotá</t>
  </si>
  <si>
    <t xml:space="preserve">Desarrollo de estrategias de intervención para las mejoras en la gestión de la entidad </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</si>
  <si>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</si>
  <si>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</si>
  <si>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</si>
  <si>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</si>
  <si>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</si>
  <si>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C-2399-0400-9-Fortalecimiento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</si>
  <si>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</si>
  <si>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</si>
  <si>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</si>
  <si>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</si>
  <si>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Documento de lineamientos técnicos </t>
  </si>
  <si>
    <t>Tipo de Acumulación</t>
  </si>
  <si>
    <t>Reducción</t>
  </si>
  <si>
    <t>Actualizar las condiciones de compartición de infraestructura de otros sectores con el sector TIC para el despliegue de redes o prestación de servicios de telecomunicaciones en Colombia</t>
  </si>
  <si>
    <t>N.A.</t>
  </si>
  <si>
    <t>Evaluar el impacto de los sistemas implementados para permitir el acceso de la población con discapacidad auditiva a los servicios audiovisuales, y en particular al servicio de televisión.</t>
  </si>
  <si>
    <t>Estudio</t>
  </si>
  <si>
    <t xml:space="preserve">Porcentaje de cumplimiento de Informes Gestión de Ingresos del Fondo TIC generados </t>
  </si>
  <si>
    <t>Informe de atención y cumplimiento de asuntos relacionados con comunidades étnicas y/o organizaciones sociales</t>
  </si>
  <si>
    <t xml:space="preserve">Formular y consolidar en conjunto con las áreas responsables el componente de Mecanismos para fortalecer la atención al ciudadano el cual hace parte del Plan Anticorrupción y de atención al ciudadano MinTIC PAAC  </t>
  </si>
  <si>
    <t>Apropiación 2020</t>
  </si>
  <si>
    <t>Ejecución 2020</t>
  </si>
  <si>
    <t xml:space="preserve">Fortalecer las plataformas de las emisoras de la radio pública nacional a través de la realización de contenidos con valor público que generen identidad y auto representación. </t>
  </si>
  <si>
    <t xml:space="preserve">N.A </t>
  </si>
  <si>
    <t xml:space="preserve">6 ES RTVC - RADIO Y TELEVISIÓN DE COLOMBIA </t>
  </si>
  <si>
    <t xml:space="preserve">Nuevos contenidos de radio producidos y emitidos </t>
  </si>
  <si>
    <t xml:space="preserve">Número de nuevas estaciones de radio Instaladas </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</si>
  <si>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</si>
  <si>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</si>
  <si>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</si>
  <si>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</si>
  <si>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 xml:space="preserve">Servicio de educación para el trabajo en temas de uso pedagógico de tecnologías de la información y las comunicaciones </t>
  </si>
  <si>
    <t xml:space="preserve">Docentes acompañados en procesos educativos con tecnologías digitales </t>
  </si>
  <si>
    <t xml:space="preserve">Estudiantes acompañados en procesos de educativos con tecnologías digitales </t>
  </si>
  <si>
    <t xml:space="preserve">Personas capacitadas </t>
  </si>
  <si>
    <t xml:space="preserve">Servicio de educación informal para la adecuada disposición de residuos de aparatos eléctricos y electrónicos </t>
  </si>
  <si>
    <t xml:space="preserve">Eventos de difusión realizados </t>
  </si>
  <si>
    <t xml:space="preserve">Servicio de recolección y gestión de residuos electrónicos </t>
  </si>
  <si>
    <t xml:space="preserve">Kits para procesos de aprendizaje elaborados con residuos eléctricos y electrónicos </t>
  </si>
  <si>
    <t xml:space="preserve"> Análisis del mercado de servicios de envíos postales masivos y servicios de valor agregado </t>
  </si>
  <si>
    <t xml:space="preserve">Porcentaje de cobertura de televisión digital (TDT + DTH) </t>
  </si>
  <si>
    <t xml:space="preserve">Compartición de infraestructura de otros sectores - Fase II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</si>
  <si>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</si>
  <si>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</si>
  <si>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</si>
  <si>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</si>
  <si>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 xml:space="preserve">Estudio Impacto Sistemas de Acceso Discapacidad Auditiva </t>
  </si>
  <si>
    <t xml:space="preserve">Fortalecimiento de los contenidos audiovisuales de la televisión pública </t>
  </si>
  <si>
    <t xml:space="preserve">Compilación y simplificación del marco regulatorio en materia de televisión </t>
  </si>
  <si>
    <t xml:space="preserve">Número de trámites integrados a GOV.CO </t>
  </si>
  <si>
    <t xml:space="preserve">Entidades del Orden Territorial usando el portal GOV.CO Territorial </t>
  </si>
  <si>
    <t xml:space="preserve">Número de proyectos  de Ciudades y Territorios Inteligentes cofinanciados </t>
  </si>
  <si>
    <t xml:space="preserve">Proyectos Transversales de Operación </t>
  </si>
  <si>
    <t xml:space="preserve">Porcentaje de proyectos trasversales en operación </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</si>
  <si>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</si>
  <si>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</si>
  <si>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Número de equipos emprendedores participantes del componente de inmersión especializada </t>
  </si>
  <si>
    <t xml:space="preserve">Empresas de base digital impactadas a través del programa APPS.CO </t>
  </si>
  <si>
    <t xml:space="preserve">Número de personas participantes en cursos virtuales y talleres de emprendimiento. </t>
  </si>
  <si>
    <t xml:space="preserve">Porcentaje de avance en la generación de las certificaciones de temas pensionales atendidas </t>
  </si>
  <si>
    <t xml:space="preserve">Porcentaje de avance cuentas por cobrar gestionadas conforme a la nómina recibida por FOPEP </t>
  </si>
  <si>
    <t xml:space="preserve">Número de Informes con la descripción de la Ejecución presupuestal de Gastos MinTIC elaborados </t>
  </si>
  <si>
    <t xml:space="preserve">Número de Informes con la descripción de la Ejecución presupuestal de Gastos FUTIC elaborados </t>
  </si>
  <si>
    <t xml:space="preserve">Publicación de procesos contractuales, contratos y/o convenios, actas de liquidación, actualización y publicación de los procedimientos, instructivos y formatos requeridos por parte de la entidad para el desarrollo de las etapas contractuales. </t>
  </si>
  <si>
    <t xml:space="preserve">Gestión de las solicitudes de las áreas con a los relación a los requerimientos de los procesos precontractual, contractual y postcontractual. </t>
  </si>
  <si>
    <t xml:space="preserve">Porcentaje de acciones gestionadas en cumplimiento de los acuerdos suscritos con el Consejo Regional Indígena del Cauca - CRIC, en el marco de Decreto 1811 de 2017. </t>
  </si>
  <si>
    <t xml:space="preserve">Plan de acción de la Política Pública de Comunicación de y para Pueblos Indígenas y el Plan de TV, concertado, protocolizado e implementado </t>
  </si>
  <si>
    <t xml:space="preserve">Diagnóstico realizado de las necesidades de acceso y uso de las TIC en territorios indígenas Informe de avances en el desarrollo del diagnostico. </t>
  </si>
  <si>
    <t xml:space="preserve">Porcentaje de acciones gestionadas en cumplimiento a los compromisos suscritos con comunidades étnicas y/o sociales, población en riesgo y/o víctimas del conflicto armando. </t>
  </si>
  <si>
    <t xml:space="preserve">Plan de Participación Ciudadana publicado </t>
  </si>
  <si>
    <t xml:space="preserve">Publicación del Plan de Participación Ciudadana en el sitio web del MinTIC </t>
  </si>
  <si>
    <t xml:space="preserve">Publicar el componente 4 Plan Anticorrupción y de Atención al Ciudadano </t>
  </si>
  <si>
    <t xml:space="preserve">Porcentaje de ejecución del Plan de Auditorias, seguimientos, informes de Ley y evaluaciones </t>
  </si>
  <si>
    <t xml:space="preserve">Proyectos estadísticos de carácter económico y social, en articulación con las entidades que hacen parte del SEN </t>
  </si>
  <si>
    <t xml:space="preserve">Documentos publicados de proyectos en alianza con la academia y/o gestión del conocimiento </t>
  </si>
  <si>
    <t xml:space="preserve">Informes de evaluaciones y/o estudios sectoriales realizados </t>
  </si>
  <si>
    <t xml:space="preserve">Plan de información estadística </t>
  </si>
  <si>
    <t>Capacitación sobre lineamientos, pautas relacionados con la gestión de ingresos y el seguimiento a la ejecución de recursos del Fondo Único TIC</t>
  </si>
  <si>
    <t>9.b Apoyar el desarrollo de tecnologías, la investigación y la innovación nacionales en los países en desarrollo, incluso garantizando un entorno normativo propicio a la diversificación industrial y la adición de valor a los productos básicos, entre otras cosas
10.5 Mejorar la reglamentación y vigilancia de las instituciones y los mercados financieros mundiales y fortalecer la aplicación de esos reglamentos</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</si>
  <si>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</si>
  <si>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16.10 Garantizar el acceso público a la información y proteger las libertades fundamentales, de conformidad con las leyes nacionales y los acuerdos internacionales</t>
  </si>
  <si>
    <t>10.5 Mejorar la reglamentación y vigilancia de las instituciones y los mercados financieros mundiales y fortalecer la aplicación de esos reglamentos</t>
  </si>
  <si>
    <t>C-2399-0400-13 - Conservación de la información histórica del sector TIC. Bototá</t>
  </si>
  <si>
    <t xml:space="preserve">Visitas y/o verificaciones a localidades beneficiadas con ampliación de cobertura o actualización tecnológica </t>
  </si>
  <si>
    <t xml:space="preserve">Visitas y/o verificaciones de cumplimiento de obligaciones de ampliación de cobertura y actualización tecnológica en el marco de la asignación de espectro de banda 700 MHz  </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</si>
  <si>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t>
  </si>
  <si>
    <t>Realizar el Traslado de recursos y seguimiento a la ejecución  financiera destinada a la actividad para el desarrollo misional de Computadores para Educar CPE.</t>
  </si>
  <si>
    <t>Uso y Apropiación</t>
  </si>
  <si>
    <t xml:space="preserve"> Recursos financieros desembolsados</t>
  </si>
  <si>
    <t>Porcentaje de recursos desembolsados de acuerdo con la programación realizados</t>
  </si>
  <si>
    <t>Avance 2021</t>
  </si>
  <si>
    <t>C-2301-0400-11 - Análisis y control en los servicios de telecomunicaciones y servicios postales a nivel nacional. 
C-2301-0400-26 - Fortalecimiento y modernización del modelo de inspección, vigilancia y control del sector TIC. Nacional</t>
  </si>
  <si>
    <t>Apoyo financiero a Computadores para Educar (CPE)</t>
  </si>
  <si>
    <t>Estrategias de intervención para la mejora de la gestión desarrolladas</t>
  </si>
  <si>
    <t>Número de estudio publicado</t>
  </si>
  <si>
    <t>Proceso de selección objetiva</t>
  </si>
  <si>
    <t>Número de Personas de la comunidad con discapacidad capacitadas en TIC</t>
  </si>
  <si>
    <r>
      <t xml:space="preserve">A continuación, se presenta el reporte de avance del plan de estratégico sectorial para el cuarto trimestre de 2020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Gestión de compras y contratación pública
4. Talento humano
5. Integridad
6. Transparencia, acceso a la información pública y lucha contra la corrupción
7. Fortalecimiento organizacional y simplificación de procesos
8. Servicio al ciudadano
9. Participación ciudadana en la gestión pública
10. Racionalización de trámites    Gobierno digital
11. Seguridad Digital
12. Defensa jurídica
13. Mejora Normativa 
14. Gestión del conocimiento y la innovación
15. Gestión documental
16. Gestión de la información estadística
17. Seguimiento y evaluación del desempeño institucional
18. Control Interno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Columna N "Apropiación 2021": Se relaciona la ejecución por iniciativa para la vigencia 2021.
Columna O "Ejecución 2021": Se relaciona la ejecución por iniciativa para la vigencia 2021.
</t>
    </r>
    <r>
      <rPr>
        <b/>
        <sz val="11"/>
        <color theme="1"/>
        <rFont val="Calibri"/>
        <family val="2"/>
        <scheme val="minor"/>
      </rPr>
      <t>Columna P "Proyecto Fuente de Recursos vigencia 2021":</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Q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R "Indicador de la Iniciativa":</t>
    </r>
    <r>
      <rPr>
        <sz val="11"/>
        <color theme="1"/>
        <rFont val="Calibri"/>
        <family val="2"/>
        <scheme val="minor"/>
      </rPr>
      <t xml:space="preserve"> Se refiere al nombre de cada uno de los indicadores que muestran el cumplimiento de las iniciativas del Plan estratégico.
</t>
    </r>
    <r>
      <rPr>
        <b/>
        <sz val="11"/>
        <color theme="1"/>
        <rFont val="Calibri"/>
        <family val="2"/>
        <scheme val="minor"/>
      </rPr>
      <t>Columna S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T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U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V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W "Meta 2020":</t>
    </r>
    <r>
      <rPr>
        <sz val="11"/>
        <color theme="1"/>
        <rFont val="Calibri"/>
        <family val="2"/>
        <scheme val="minor"/>
      </rPr>
      <t xml:space="preserve"> Se refiere a las unidades a entregar asociadas al cumplimiento del indicador para la vigencia 2020.
Columna X "Avance 4T-2020": Se refiere al avance entregado acumulado o sin acumular (dependiendo del tipo de indicador) para la vigencia 2020.
</t>
    </r>
    <r>
      <rPr>
        <b/>
        <sz val="11"/>
        <color theme="1"/>
        <rFont val="Calibri"/>
        <family val="2"/>
        <scheme val="minor"/>
      </rPr>
      <t>Columna Y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Z "Avance 4T-2021": Se refiere al avance entregado acumulado o sin acumular (dependiendo del tipo de indicador) para la vigencia 2021.
Columna AA "Meta 2022": </t>
    </r>
    <r>
      <rPr>
        <sz val="11"/>
        <color theme="1"/>
        <rFont val="Calibri"/>
        <family val="2"/>
        <scheme val="minor"/>
      </rPr>
      <t xml:space="preserve">Se refiere a las unidades a entregar asociadas al cumplimiento del indicador para la vigencia 2022.
</t>
    </r>
    <r>
      <rPr>
        <b/>
        <sz val="11"/>
        <color theme="1"/>
        <rFont val="Calibri"/>
        <family val="2"/>
        <scheme val="minor"/>
      </rPr>
      <t>Columna AB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AC: "Avance Cuatrienio":</t>
    </r>
    <r>
      <rPr>
        <sz val="11"/>
        <color theme="1"/>
        <rFont val="Calibri"/>
        <family val="2"/>
        <scheme val="minor"/>
      </rPr>
      <t xml:space="preserve"> Se refiere al avance acumulado entregado para el cuatrienio.
</t>
    </r>
    <r>
      <rPr>
        <b/>
        <sz val="11"/>
        <color theme="1"/>
        <rFont val="Calibri"/>
        <family val="2"/>
        <scheme val="minor"/>
      </rPr>
      <t>Columna AD "Dependencia responsable":</t>
    </r>
    <r>
      <rPr>
        <sz val="11"/>
        <color theme="1"/>
        <rFont val="Calibri"/>
        <family val="2"/>
        <scheme val="minor"/>
      </rPr>
      <t xml:space="preserve"> Corresponde a la dependencia o entidad asociada al cumplimiento de cada una de las iniciativas del Plan Estratégico.</t>
    </r>
  </si>
  <si>
    <t>Usuarios Únicos de SCD</t>
  </si>
  <si>
    <t>Trámites transformados SCD</t>
  </si>
  <si>
    <t>Despliegue de lineamientos de SPI para el fortalecimiento de competencias y gestión de riesgos de seguridad digital</t>
  </si>
  <si>
    <t>Software Público o Civico</t>
  </si>
  <si>
    <t>Trámites integrados a gov.co SCD</t>
  </si>
  <si>
    <t>Entidades usando gov.co territorial SCD</t>
  </si>
  <si>
    <t>Apropiación 2021</t>
  </si>
  <si>
    <t>Ejecución 2021</t>
  </si>
  <si>
    <t>Apropiación 2022</t>
  </si>
  <si>
    <t>Proyecto Fuente de Recursos vigencia 2022</t>
  </si>
  <si>
    <t xml:space="preserve">Ampliación en la capilaridad de puntos aliados comerciales </t>
  </si>
  <si>
    <t>Resolver los recursos de apelación presentados por los vigilados.</t>
  </si>
  <si>
    <t>Resoluciones que resuelven los recursos de apelación</t>
  </si>
  <si>
    <t>Resoluciones expedidas que resuelven los recursos de apelación en los términos de ley</t>
  </si>
  <si>
    <t xml:space="preserve">Control integral de las decisiones en segunda instancia de los servicios de Telecomunicaciones (Móvil/ no móvil), postal, radiodifusión sonora y televisión. </t>
  </si>
  <si>
    <t xml:space="preserve">Incrementar el número de personas con habilidades digitales y conocimientos en Tecnologías de la Información para aportar al cierre de brecha de talento digital. </t>
  </si>
  <si>
    <t xml:space="preserve">Implementar las actividades requeridas para la puesta en operación del Modelo de Servicios Ciudadanos digitales así como desarrollar soluciones de ciencia, tecnología e innovación aplicada en los retos de la administración pública en beneficio del ecosistema de información digital. </t>
  </si>
  <si>
    <t xml:space="preserve">Construir  y/o actualizar Lineamientos estratégicos e información de monitoreo y seguimiento , que permita el diseño y desarrollo de las iniciativas, planes  y programas del Plan "el futuro Digital es de todos" </t>
  </si>
  <si>
    <t xml:space="preserve">Propender por  la unidad de criterio jurídico del Ministerio/Fondo Único de TIC y representar sus intereses judicial y extrajudicialmente. </t>
  </si>
  <si>
    <t xml:space="preserve">Evaluar el cumplimiento de las metas, actividades y objetivos estratégicos de la entidad, el cumplimiento normativo así como  a los riesgos institucionales en el marco del Sistema de Control Interno. </t>
  </si>
  <si>
    <t xml:space="preserve">Líneas de defensa coordinada para reclamaciones judiciales o extrajudiciales recurrentes </t>
  </si>
  <si>
    <t xml:space="preserve">Línea de defensa para reclamaciones judiciales recurrentes definidas e implementadas </t>
  </si>
  <si>
    <t xml:space="preserve">Unidad de criterio en consultas jurídicas internas y externas </t>
  </si>
  <si>
    <t>A marzo. 2022, se han incorporado y asistido téc. 24 nuevas ent. priorizadas por parte del MinTIC  para el aprovisionamiento e implementación de los SCD y trámites en línea. Este número de ent., junto con las 65 de la meta de la vigencia 2021, da un total acumulado a marzo de 2022 de 89.</t>
  </si>
  <si>
    <t>Entid. nuevas en elab. de prop. para proy: 58.MinDeporte (Administración de recursos),59. Secretaría Distrital de Seguridad (Fabrica de Software)., 60.SuperSolidaria (soporte, mantenimiento y desarrollos a las aplicaciones existentes), 61.Consejo de juventud (Índice de Bienestar de Juventud).,62. MinCiencias (SCD Y BI), 63.Agencia Nacional de Minería (trazabilidad y control completo en toda la cadena de suministro y comercialización),64. ICFES (Proceso central y 4 aplicaciones (inscripción, citaciones, divulgación y reclamaciones),65.Departamento Administrativo del Servicio Civil Distrital (creación proyecto Expediente Único Laboral).,66.4-72 (Aplicación móvil)</t>
  </si>
  <si>
    <t>Se inicio la ejecución de los proyectos:
Convenio MinTIC SCD-GOV.CO: 1. Evolutivos SIGMI; Evolutivos GOV.CO: 2. Administración de Contenidos; 3. Mejoras UX-GOV.CO; 4. Administración Plan de Integración a GOV.CO V2.0; 5. Mejoras Caja de Herramientas; 6. Evolución Buscador; 7.CDN F. II; 8.Versión Móvil; 
Desarrollo: 9. Soporte Técnico FURAG.; 10. Estampilla Electrónica (CCE)Fase II.</t>
  </si>
  <si>
    <t>A marzo de 2022, se implementaron evolutivos para los SCD Base de Autenticación Digital,  Interoperabilidad y Carpeta Ciudadana Digital, fortaleciendo los mismos en temas de usabilidad, estabilización y refinamiento.   El avance asociado a evolutivos de Servicios Ciudadanos Digitales es de un 16%, Autenticación Digital se encuentra en desarrollo e implementación HU, Mockups, Diseño de servicios y arquitectura de firma electrónica de igual manera se esta haciendo el acompañamiento técnico funcional y jurídico de las fuetes de atributos de preguntas reto, migración Colombia- SENA- Minsalud. En carpeta ciudadana se encuentra en fase 2 en estabilización y refinamiento con el desarrollo del 100% del Frontend para la aceptación de políticas así como HU y desarrollo de API o SDK para SCD especiales. Interoperabilidad se esta trabajando en intercambian  de altos volúmenes de datos interoperabilidad transfronteriza y estabilización y refinamiento del tablero de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</si>
</sst>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 #,##0;[Red]\-&quot;$&quot;\ #,##0"/>
    <numFmt numFmtId="165" formatCode="_-* #,##0_-;\-* #,##0_-;_-* &quot;-&quot;_-;_-@_-"/>
    <numFmt numFmtId="166" formatCode="_-* #,##0.00_-;\-* #,##0.00_-;_-* &quot;-&quot;??_-;_-@_-"/>
    <numFmt numFmtId="167" formatCode="_-&quot;$&quot;* #,##0_-;\-&quot;$&quot;* #,##0_-;_-&quot;$&quot;* &quot;-&quot;_-;_-@_-"/>
    <numFmt numFmtId="168" formatCode="&quot;$&quot;#,##0"/>
    <numFmt numFmtId="169" formatCode="0.0%"/>
    <numFmt numFmtId="170" formatCode="#,##0.0"/>
    <numFmt numFmtId="171" formatCode="0.000%"/>
    <numFmt numFmtId="172" formatCode="&quot;$&quot;#,##0.00"/>
  </numFmts>
  <fonts count="17" x14ac:knownFonts="1">
    <font>
      <sz val="11"/>
      <color theme="1"/>
      <name val="Calibri"/>
      <family val="2"/>
      <scheme val="minor"/>
    </font>
    <font>
      <sz val="11"/>
      <color theme="1"/>
      <name val="Calibri"/>
      <family val="2"/>
      <scheme val="minor"/>
    </font>
    <font>
      <sz val="12"/>
      <name val="Arial Narrow"/>
      <family val="2"/>
    </font>
    <font>
      <sz val="10"/>
      <name val="Arial"/>
      <family val="2"/>
    </font>
    <font>
      <b/>
      <sz val="10"/>
      <color theme="1"/>
      <name val="Verdana"/>
      <family val="2"/>
    </font>
    <font>
      <b/>
      <sz val="10"/>
      <name val="Verdana"/>
      <family val="2"/>
    </font>
    <font>
      <sz val="10"/>
      <name val="Verdana"/>
      <family val="2"/>
    </font>
    <font>
      <sz val="10"/>
      <color theme="1"/>
      <name val="Verdana"/>
      <family val="2"/>
    </font>
    <font>
      <b/>
      <sz val="12"/>
      <color theme="0"/>
      <name val="Arial Narrow"/>
      <family val="2"/>
    </font>
    <font>
      <u/>
      <sz val="10"/>
      <color indexed="12"/>
      <name val="Arial"/>
      <family val="2"/>
    </font>
    <font>
      <sz val="12"/>
      <color theme="0"/>
      <name val="Arial Narrow"/>
      <family val="2"/>
    </font>
    <font>
      <b/>
      <sz val="14"/>
      <color theme="0"/>
      <name val="Arial Narrow"/>
      <family val="2"/>
    </font>
    <font>
      <sz val="12"/>
      <color theme="5" tint="0.39997558519241921"/>
      <name val="Arial Narrow"/>
      <family val="2"/>
    </font>
    <font>
      <b/>
      <sz val="11"/>
      <color theme="1"/>
      <name val="Calibri"/>
      <family val="2"/>
      <scheme val="minor"/>
    </font>
    <font>
      <sz val="12"/>
      <color rgb="FFFFFFFF"/>
      <name val="Arial Narrow"/>
      <family val="2"/>
    </font>
    <font>
      <sz val="12"/>
      <color theme="0"/>
      <name val="Arial Narrow"/>
      <family val="2"/>
    </font>
    <font>
      <b/>
      <sz val="12"/>
      <name val="Arial Narrow"/>
      <family val="2"/>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DBE5F1"/>
        <bgColor indexed="64"/>
      </patternFill>
    </fill>
    <fill>
      <patternFill patternType="solid">
        <fgColor rgb="FF1E325C"/>
        <bgColor indexed="64"/>
      </patternFill>
    </fill>
    <fill>
      <patternFill patternType="solid">
        <fgColor rgb="FFE8375B"/>
        <bgColor indexed="64"/>
      </patternFill>
    </fill>
    <fill>
      <patternFill patternType="solid">
        <fgColor theme="0"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diagonal/>
    </border>
  </borders>
  <cellStyleXfs count="2035">
    <xf numFmtId="0" fontId="0"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0" fontId="3" fillId="0" borderId="0">
      <alignment vertical="center"/>
    </xf>
    <xf numFmtId="0" fontId="3" fillId="0" borderId="0"/>
    <xf numFmtId="0" fontId="4" fillId="4" borderId="0" applyNumberFormat="0" applyBorder="0" applyProtection="0">
      <alignment horizontal="center" vertical="center"/>
    </xf>
    <xf numFmtId="0" fontId="5" fillId="4" borderId="0">
      <alignment horizontal="center" vertical="center"/>
    </xf>
    <xf numFmtId="0" fontId="3" fillId="0" borderId="0"/>
    <xf numFmtId="49" fontId="6" fillId="0" borderId="0">
      <alignment horizontal="left" vertical="center"/>
    </xf>
    <xf numFmtId="3" fontId="6" fillId="0" borderId="0">
      <alignment horizontal="right" vertical="center"/>
    </xf>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49" fontId="7" fillId="0" borderId="0" applyFill="0" applyBorder="0" applyProtection="0">
      <alignment horizontal="left" vertical="center"/>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9" fillId="0" borderId="0" applyNumberFormat="0" applyFill="0" applyBorder="0" applyAlignment="0" applyProtection="0">
      <alignment vertical="top"/>
      <protection locked="0"/>
    </xf>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cellStyleXfs>
  <cellXfs count="101">
    <xf numFmtId="0" fontId="0" fillId="0" borderId="0" xfId="0"/>
    <xf numFmtId="0" fontId="0" fillId="0" borderId="1" xfId="0" applyBorder="1"/>
    <xf numFmtId="0" fontId="0" fillId="3" borderId="1" xfId="0" applyFill="1" applyBorder="1" applyAlignment="1">
      <alignment horizontal="center" vertical="center" wrapText="1"/>
    </xf>
    <xf numFmtId="0" fontId="2" fillId="2" borderId="0" xfId="0" applyFont="1" applyFill="1" applyAlignment="1">
      <alignment horizontal="center" vertical="center"/>
    </xf>
    <xf numFmtId="168" fontId="2" fillId="2" borderId="0" xfId="3" applyNumberFormat="1" applyFont="1" applyFill="1" applyAlignment="1">
      <alignment horizontal="center" vertical="center"/>
    </xf>
    <xf numFmtId="0" fontId="11" fillId="6" borderId="2" xfId="0" applyFont="1" applyFill="1" applyBorder="1" applyAlignment="1">
      <alignment horizontal="center" vertical="center" wrapText="1"/>
    </xf>
    <xf numFmtId="168" fontId="2" fillId="5" borderId="0" xfId="3" applyNumberFormat="1" applyFont="1" applyFill="1" applyAlignment="1">
      <alignment horizontal="center" vertical="center"/>
    </xf>
    <xf numFmtId="1" fontId="10" fillId="5" borderId="2" xfId="1" applyNumberFormat="1" applyFont="1" applyFill="1" applyBorder="1" applyAlignment="1">
      <alignment horizontal="center" vertical="center" wrapText="1"/>
    </xf>
    <xf numFmtId="0" fontId="10" fillId="0" borderId="0" xfId="0" applyFont="1" applyFill="1" applyAlignment="1">
      <alignment horizontal="center" vertical="center"/>
    </xf>
    <xf numFmtId="0" fontId="2" fillId="5" borderId="0" xfId="0" applyFont="1" applyFill="1" applyAlignment="1">
      <alignment horizontal="center" vertical="center"/>
    </xf>
    <xf numFmtId="0" fontId="8" fillId="5" borderId="0" xfId="0" applyFont="1" applyFill="1" applyBorder="1" applyAlignment="1">
      <alignment horizontal="center" vertical="center"/>
    </xf>
    <xf numFmtId="168" fontId="8" fillId="5" borderId="0" xfId="3" applyNumberFormat="1" applyFont="1" applyFill="1" applyBorder="1" applyAlignment="1">
      <alignment horizontal="center" vertical="center"/>
    </xf>
    <xf numFmtId="10" fontId="10" fillId="5" borderId="2" xfId="0" applyNumberFormat="1" applyFont="1" applyFill="1" applyBorder="1" applyAlignment="1">
      <alignment horizontal="center" vertical="center" wrapText="1"/>
    </xf>
    <xf numFmtId="168" fontId="12" fillId="5" borderId="2" xfId="3" applyNumberFormat="1" applyFont="1" applyFill="1" applyBorder="1" applyAlignment="1">
      <alignment horizontal="center" vertical="center" wrapText="1"/>
    </xf>
    <xf numFmtId="0" fontId="12" fillId="5" borderId="2" xfId="1" applyNumberFormat="1" applyFont="1" applyFill="1" applyBorder="1" applyAlignment="1">
      <alignment horizontal="center" vertical="center" wrapText="1"/>
    </xf>
    <xf numFmtId="0" fontId="0" fillId="0" borderId="0" xfId="0" applyAlignment="1">
      <alignment vertical="center"/>
    </xf>
    <xf numFmtId="0" fontId="2" fillId="0" borderId="0" xfId="0" applyFont="1" applyFill="1" applyAlignment="1">
      <alignment horizontal="center" vertical="center"/>
    </xf>
    <xf numFmtId="0" fontId="10" fillId="5" borderId="2" xfId="0" applyNumberFormat="1" applyFont="1" applyFill="1" applyBorder="1" applyAlignment="1">
      <alignment horizontal="center" vertical="center" wrapText="1"/>
    </xf>
    <xf numFmtId="9" fontId="10" fillId="5" borderId="2" xfId="0" applyNumberFormat="1" applyFont="1" applyFill="1" applyBorder="1" applyAlignment="1">
      <alignment horizontal="center" vertical="center"/>
    </xf>
    <xf numFmtId="10" fontId="10" fillId="5" borderId="2" xfId="1" applyNumberFormat="1" applyFont="1" applyFill="1" applyBorder="1" applyAlignment="1">
      <alignment horizontal="center" vertical="center" wrapText="1"/>
    </xf>
    <xf numFmtId="1" fontId="10" fillId="5" borderId="2" xfId="0" applyNumberFormat="1" applyFont="1" applyFill="1" applyBorder="1" applyAlignment="1">
      <alignment horizontal="center" vertical="center" wrapText="1"/>
    </xf>
    <xf numFmtId="3" fontId="10" fillId="5" borderId="2" xfId="0" applyNumberFormat="1" applyFont="1" applyFill="1" applyBorder="1" applyAlignment="1">
      <alignment horizontal="center" vertical="center" wrapText="1"/>
    </xf>
    <xf numFmtId="9" fontId="12" fillId="5" borderId="2" xfId="0" applyNumberFormat="1" applyFont="1" applyFill="1" applyBorder="1" applyAlignment="1">
      <alignment horizontal="center" vertical="center" wrapText="1"/>
    </xf>
    <xf numFmtId="9" fontId="12" fillId="5" borderId="2" xfId="1" applyFont="1" applyFill="1" applyBorder="1" applyAlignment="1">
      <alignment horizontal="center" vertical="center" wrapText="1"/>
    </xf>
    <xf numFmtId="3" fontId="12" fillId="5" borderId="2" xfId="0" applyNumberFormat="1" applyFont="1" applyFill="1" applyBorder="1" applyAlignment="1">
      <alignment horizontal="center" vertical="center" wrapText="1"/>
    </xf>
    <xf numFmtId="9" fontId="10" fillId="5" borderId="2" xfId="1" applyFont="1" applyFill="1" applyBorder="1" applyAlignment="1">
      <alignment horizontal="center" vertical="center" wrapText="1"/>
    </xf>
    <xf numFmtId="10" fontId="12" fillId="5" borderId="2" xfId="0" applyNumberFormat="1" applyFont="1" applyFill="1" applyBorder="1" applyAlignment="1">
      <alignment horizontal="center" vertical="center" wrapText="1"/>
    </xf>
    <xf numFmtId="0" fontId="10" fillId="5" borderId="2" xfId="0" applyFont="1" applyFill="1" applyBorder="1" applyAlignment="1">
      <alignment horizontal="center" vertical="center"/>
    </xf>
    <xf numFmtId="9" fontId="10" fillId="5" borderId="2" xfId="0" applyNumberFormat="1" applyFont="1" applyFill="1" applyBorder="1" applyAlignment="1">
      <alignment horizontal="center" vertical="center" wrapText="1"/>
    </xf>
    <xf numFmtId="9" fontId="10" fillId="5" borderId="2" xfId="1" applyNumberFormat="1" applyFont="1" applyFill="1" applyBorder="1" applyAlignment="1">
      <alignment horizontal="center" vertical="center" wrapText="1"/>
    </xf>
    <xf numFmtId="168" fontId="10" fillId="5" borderId="2" xfId="123" applyNumberFormat="1" applyFont="1" applyFill="1" applyBorder="1" applyAlignment="1">
      <alignment horizontal="center" vertical="center" wrapText="1"/>
    </xf>
    <xf numFmtId="0" fontId="12" fillId="5" borderId="2" xfId="0" applyNumberFormat="1" applyFont="1" applyFill="1" applyBorder="1" applyAlignment="1">
      <alignment horizontal="center" vertical="center" wrapText="1"/>
    </xf>
    <xf numFmtId="170" fontId="12" fillId="5" borderId="2" xfId="0" applyNumberFormat="1" applyFont="1" applyFill="1" applyBorder="1" applyAlignment="1">
      <alignment horizontal="center" vertical="center" wrapText="1"/>
    </xf>
    <xf numFmtId="9" fontId="10" fillId="5" borderId="2" xfId="1" applyFont="1" applyFill="1" applyBorder="1" applyAlignment="1">
      <alignment horizontal="center" vertical="center"/>
    </xf>
    <xf numFmtId="3" fontId="12" fillId="5" borderId="2" xfId="0" applyNumberFormat="1" applyFont="1" applyFill="1" applyBorder="1" applyAlignment="1">
      <alignment horizontal="center" vertical="center"/>
    </xf>
    <xf numFmtId="0" fontId="12" fillId="5" borderId="2" xfId="0" applyFont="1" applyFill="1" applyBorder="1" applyAlignment="1">
      <alignment horizontal="center" vertical="center"/>
    </xf>
    <xf numFmtId="9" fontId="12" fillId="5" borderId="2" xfId="0" applyNumberFormat="1" applyFont="1" applyFill="1" applyBorder="1" applyAlignment="1">
      <alignment horizontal="center" vertical="center"/>
    </xf>
    <xf numFmtId="169" fontId="10" fillId="5" borderId="2" xfId="0" applyNumberFormat="1" applyFont="1" applyFill="1" applyBorder="1" applyAlignment="1">
      <alignment horizontal="center" vertical="center" wrapText="1"/>
    </xf>
    <xf numFmtId="3" fontId="10" fillId="5" borderId="2" xfId="0" applyNumberFormat="1" applyFont="1" applyFill="1" applyBorder="1" applyAlignment="1" applyProtection="1">
      <alignment horizontal="center" vertical="center" wrapText="1"/>
      <protection locked="0"/>
    </xf>
    <xf numFmtId="171" fontId="10" fillId="5" borderId="2" xfId="1" applyNumberFormat="1" applyFont="1" applyFill="1" applyBorder="1" applyAlignment="1">
      <alignment horizontal="center" vertical="center" wrapText="1"/>
    </xf>
    <xf numFmtId="0" fontId="15" fillId="5" borderId="2" xfId="0" applyFont="1" applyFill="1" applyBorder="1" applyAlignment="1">
      <alignment horizontal="center" vertical="center" wrapText="1"/>
    </xf>
    <xf numFmtId="10" fontId="12" fillId="5" borderId="2" xfId="1" applyNumberFormat="1" applyFont="1" applyFill="1" applyBorder="1" applyAlignment="1">
      <alignment horizontal="center" vertical="center" wrapText="1"/>
    </xf>
    <xf numFmtId="0" fontId="14" fillId="5" borderId="2" xfId="0" applyFont="1" applyFill="1" applyBorder="1" applyAlignment="1">
      <alignment horizontal="center" vertical="center" wrapText="1"/>
    </xf>
    <xf numFmtId="168" fontId="16" fillId="2" borderId="0" xfId="3" applyNumberFormat="1" applyFont="1" applyFill="1" applyAlignment="1">
      <alignment horizontal="center" vertical="center"/>
    </xf>
    <xf numFmtId="168" fontId="10" fillId="5" borderId="3" xfId="0" applyNumberFormat="1" applyFont="1" applyFill="1" applyBorder="1" applyAlignment="1">
      <alignment horizontal="center" vertical="center" wrapText="1"/>
    </xf>
    <xf numFmtId="9" fontId="12" fillId="5" borderId="2" xfId="1" applyNumberFormat="1" applyFont="1" applyFill="1" applyBorder="1" applyAlignment="1">
      <alignment horizontal="center" vertical="center" wrapText="1"/>
    </xf>
    <xf numFmtId="172" fontId="16" fillId="2" borderId="0" xfId="3" applyNumberFormat="1" applyFont="1" applyFill="1" applyAlignment="1">
      <alignment horizontal="center" vertical="center"/>
    </xf>
    <xf numFmtId="4" fontId="12" fillId="5" borderId="2" xfId="0" applyNumberFormat="1" applyFont="1" applyFill="1" applyBorder="1" applyAlignment="1">
      <alignment horizontal="center" vertical="center" wrapText="1"/>
    </xf>
    <xf numFmtId="168" fontId="10" fillId="5" borderId="2" xfId="3" applyNumberFormat="1" applyFont="1" applyFill="1" applyBorder="1" applyAlignment="1">
      <alignment horizontal="center" vertical="center" wrapText="1"/>
    </xf>
    <xf numFmtId="0" fontId="10"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0" fillId="5" borderId="5" xfId="0" applyFont="1" applyFill="1" applyBorder="1" applyAlignment="1">
      <alignment horizontal="center" vertical="center" wrapText="1"/>
    </xf>
    <xf numFmtId="168" fontId="10" fillId="5" borderId="3" xfId="3" applyNumberFormat="1" applyFont="1" applyFill="1" applyBorder="1" applyAlignment="1">
      <alignment horizontal="center" vertical="center" wrapText="1"/>
    </xf>
    <xf numFmtId="168" fontId="10" fillId="5" borderId="5" xfId="3"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168" fontId="12" fillId="5" borderId="3" xfId="3" applyNumberFormat="1" applyFont="1" applyFill="1" applyBorder="1" applyAlignment="1">
      <alignment horizontal="center" vertical="center" wrapText="1"/>
    </xf>
    <xf numFmtId="168" fontId="12" fillId="5" borderId="4" xfId="3" applyNumberFormat="1" applyFont="1" applyFill="1" applyBorder="1" applyAlignment="1">
      <alignment horizontal="center" vertical="center" wrapText="1"/>
    </xf>
    <xf numFmtId="0" fontId="10" fillId="5" borderId="5" xfId="0" applyFont="1" applyFill="1" applyBorder="1" applyAlignment="1">
      <alignment horizontal="center" vertical="center"/>
    </xf>
    <xf numFmtId="0" fontId="10" fillId="7" borderId="2" xfId="0" applyFont="1" applyFill="1" applyBorder="1" applyAlignment="1">
      <alignment horizontal="center" vertical="center" wrapText="1"/>
    </xf>
    <xf numFmtId="10" fontId="10" fillId="7" borderId="2" xfId="0" applyNumberFormat="1" applyFont="1" applyFill="1" applyBorder="1" applyAlignment="1">
      <alignment horizontal="center" vertical="center" wrapText="1"/>
    </xf>
    <xf numFmtId="0" fontId="12" fillId="7" borderId="2" xfId="0" applyFont="1" applyFill="1" applyBorder="1" applyAlignment="1">
      <alignment horizontal="center" vertical="center" wrapText="1"/>
    </xf>
    <xf numFmtId="9" fontId="10" fillId="7" borderId="2" xfId="1" applyFont="1" applyFill="1" applyBorder="1" applyAlignment="1">
      <alignment horizontal="center" vertical="center" wrapText="1"/>
    </xf>
    <xf numFmtId="3" fontId="12" fillId="7" borderId="2" xfId="0" applyNumberFormat="1" applyFont="1" applyFill="1" applyBorder="1" applyAlignment="1">
      <alignment horizontal="center" vertical="center" wrapText="1"/>
    </xf>
    <xf numFmtId="9" fontId="12" fillId="7" borderId="2" xfId="1" applyFont="1" applyFill="1" applyBorder="1" applyAlignment="1">
      <alignment horizontal="center" vertical="center" wrapText="1"/>
    </xf>
    <xf numFmtId="3" fontId="10" fillId="7" borderId="2" xfId="0" applyNumberFormat="1" applyFont="1" applyFill="1" applyBorder="1" applyAlignment="1">
      <alignment horizontal="center" vertical="center" wrapText="1"/>
    </xf>
    <xf numFmtId="9" fontId="12" fillId="7" borderId="2" xfId="0" applyNumberFormat="1" applyFont="1" applyFill="1" applyBorder="1" applyAlignment="1">
      <alignment horizontal="center" vertical="center" wrapText="1"/>
    </xf>
    <xf numFmtId="9" fontId="10" fillId="7" borderId="2" xfId="0" applyNumberFormat="1" applyFont="1" applyFill="1" applyBorder="1" applyAlignment="1">
      <alignment horizontal="center" vertical="center" wrapText="1"/>
    </xf>
    <xf numFmtId="169" fontId="12" fillId="7" borderId="2" xfId="1" applyNumberFormat="1" applyFont="1" applyFill="1" applyBorder="1" applyAlignment="1">
      <alignment horizontal="center" vertical="center" wrapText="1"/>
    </xf>
    <xf numFmtId="10" fontId="12" fillId="7" borderId="2" xfId="1" applyNumberFormat="1" applyFont="1" applyFill="1" applyBorder="1" applyAlignment="1">
      <alignment horizontal="center" vertical="center" wrapText="1"/>
    </xf>
    <xf numFmtId="168" fontId="10" fillId="7" borderId="2" xfId="3" applyNumberFormat="1" applyFont="1" applyFill="1" applyBorder="1" applyAlignment="1">
      <alignment horizontal="center" vertical="center" wrapText="1"/>
    </xf>
    <xf numFmtId="169" fontId="10" fillId="7" borderId="2" xfId="1" applyNumberFormat="1" applyFont="1" applyFill="1" applyBorder="1" applyAlignment="1">
      <alignment horizontal="center" vertical="center" wrapText="1"/>
    </xf>
    <xf numFmtId="10" fontId="10" fillId="7" borderId="2" xfId="1" applyNumberFormat="1" applyFont="1" applyFill="1" applyBorder="1" applyAlignment="1">
      <alignment horizontal="center" vertical="center" wrapText="1"/>
    </xf>
    <xf numFmtId="0" fontId="0" fillId="0" borderId="0" xfId="0" applyAlignment="1">
      <alignment horizontal="left"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168" fontId="10" fillId="5" borderId="3" xfId="3" applyNumberFormat="1" applyFont="1" applyFill="1" applyBorder="1" applyAlignment="1">
      <alignment horizontal="center" vertical="center" wrapText="1"/>
    </xf>
    <xf numFmtId="168" fontId="10" fillId="5" borderId="5" xfId="3" applyNumberFormat="1" applyFont="1" applyFill="1" applyBorder="1" applyAlignment="1">
      <alignment horizontal="center" vertical="center" wrapText="1"/>
    </xf>
    <xf numFmtId="168" fontId="10" fillId="5" borderId="4" xfId="3" applyNumberFormat="1"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4" xfId="0" applyFont="1" applyFill="1" applyBorder="1" applyAlignment="1">
      <alignment horizontal="center" vertical="center"/>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0" fillId="5" borderId="2" xfId="0" applyFont="1" applyFill="1" applyBorder="1" applyAlignment="1">
      <alignment horizontal="center" vertical="center" wrapText="1"/>
    </xf>
    <xf numFmtId="168" fontId="12" fillId="5" borderId="3" xfId="3" applyNumberFormat="1" applyFont="1" applyFill="1" applyBorder="1" applyAlignment="1">
      <alignment horizontal="center" vertical="center" wrapText="1"/>
    </xf>
    <xf numFmtId="168" fontId="12" fillId="5" borderId="4" xfId="3" applyNumberFormat="1" applyFont="1" applyFill="1" applyBorder="1" applyAlignment="1">
      <alignment horizontal="center" vertical="center" wrapText="1"/>
    </xf>
    <xf numFmtId="168" fontId="10" fillId="5" borderId="2" xfId="0" applyNumberFormat="1"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2" xfId="0" applyFont="1" applyFill="1" applyBorder="1" applyAlignment="1">
      <alignment horizontal="center" vertical="center" wrapText="1"/>
    </xf>
    <xf numFmtId="168" fontId="12" fillId="5" borderId="2" xfId="0" applyNumberFormat="1" applyFont="1" applyFill="1" applyBorder="1" applyAlignment="1">
      <alignment horizontal="center" vertical="center" wrapText="1"/>
    </xf>
    <xf numFmtId="164" fontId="10" fillId="5" borderId="3" xfId="0" applyNumberFormat="1" applyFont="1" applyFill="1" applyBorder="1" applyAlignment="1">
      <alignment horizontal="center" vertical="center" wrapText="1"/>
    </xf>
    <xf numFmtId="168" fontId="10" fillId="5" borderId="2" xfId="3" applyNumberFormat="1" applyFont="1" applyFill="1" applyBorder="1" applyAlignment="1">
      <alignment horizontal="center" vertical="center" wrapText="1"/>
    </xf>
    <xf numFmtId="168" fontId="10" fillId="5" borderId="5" xfId="3" applyNumberFormat="1" applyFont="1" applyFill="1" applyBorder="1" applyAlignment="1">
      <alignment horizontal="center" vertical="center"/>
    </xf>
    <xf numFmtId="168" fontId="10" fillId="5" borderId="4" xfId="3" applyNumberFormat="1" applyFont="1" applyFill="1" applyBorder="1" applyAlignment="1">
      <alignment horizontal="center" vertical="center"/>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168" fontId="12" fillId="5" borderId="3" xfId="0" applyNumberFormat="1" applyFont="1" applyFill="1" applyBorder="1" applyAlignment="1">
      <alignment horizontal="center" vertical="center" wrapText="1"/>
    </xf>
  </cellXfs>
  <cellStyles count="2035">
    <cellStyle name="BodyStyle" xfId="9" xr:uid="{00000000-0005-0000-0000-000000000000}"/>
    <cellStyle name="BodyStyle 2" xfId="18" xr:uid="{00000000-0005-0000-0000-000001000000}"/>
    <cellStyle name="HeaderStyle" xfId="6" xr:uid="{00000000-0005-0000-0000-000002000000}"/>
    <cellStyle name="HeaderStyle 2" xfId="7" xr:uid="{00000000-0005-0000-0000-000003000000}"/>
    <cellStyle name="Hipervínculo 2" xfId="153" xr:uid="{00000000-0005-0000-0000-000004000000}"/>
    <cellStyle name="Millares [0] 2" xfId="14" xr:uid="{00000000-0005-0000-0000-000005000000}"/>
    <cellStyle name="Millares [0] 2 2" xfId="52" xr:uid="{00000000-0005-0000-0000-000006000000}"/>
    <cellStyle name="Millares [0] 2 2 2" xfId="233" xr:uid="{00000000-0005-0000-0000-000007000000}"/>
    <cellStyle name="Millares [0] 2 2 2 2" xfId="600" xr:uid="{00000000-0005-0000-0000-000008000000}"/>
    <cellStyle name="Millares [0] 2 2 2 2 2" xfId="1269" xr:uid="{6C6E5822-7811-45F4-967C-180C4813C30E}"/>
    <cellStyle name="Millares [0] 2 2 2 2 3" xfId="1909" xr:uid="{8B3AEDF7-B046-40A3-865B-74DEE02431B7}"/>
    <cellStyle name="Millares [0] 2 2 2 3" xfId="949" xr:uid="{B9FB91CE-4022-4897-BFAA-37071105557E}"/>
    <cellStyle name="Millares [0] 2 2 2 4" xfId="1589" xr:uid="{E0DC5511-0A88-4A67-8BE9-8B88A7301F34}"/>
    <cellStyle name="Millares [0] 2 2 3" xfId="420" xr:uid="{00000000-0005-0000-0000-000009000000}"/>
    <cellStyle name="Millares [0] 2 2 3 2" xfId="1109" xr:uid="{40073C96-425E-4F27-89B9-80A8521344ED}"/>
    <cellStyle name="Millares [0] 2 2 3 3" xfId="1749" xr:uid="{38D8E6FC-0FA8-4C0F-9B49-53754BC003B0}"/>
    <cellStyle name="Millares [0] 2 2 4" xfId="789" xr:uid="{084A770F-3275-4044-97D6-7E0728E16F2B}"/>
    <cellStyle name="Millares [0] 2 2 5" xfId="1429" xr:uid="{A4109CA9-9ED3-46B0-80EF-2B23035689C7}"/>
    <cellStyle name="Millares [0] 2 3" xfId="87" xr:uid="{00000000-0005-0000-0000-00000A000000}"/>
    <cellStyle name="Millares [0] 2 3 2" xfId="268" xr:uid="{00000000-0005-0000-0000-00000B000000}"/>
    <cellStyle name="Millares [0] 2 3 2 2" xfId="635" xr:uid="{00000000-0005-0000-0000-00000C000000}"/>
    <cellStyle name="Millares [0] 2 3 2 2 2" xfId="1301" xr:uid="{1AB74C2A-7AC3-4C3D-A67B-279EA1513D1E}"/>
    <cellStyle name="Millares [0] 2 3 2 2 3" xfId="1941" xr:uid="{11F14FCB-223B-42EF-9CE3-A8586F982270}"/>
    <cellStyle name="Millares [0] 2 3 2 3" xfId="981" xr:uid="{96A22631-A602-45EE-86BB-DCA73E99917C}"/>
    <cellStyle name="Millares [0] 2 3 2 4" xfId="1621" xr:uid="{1882568F-1401-4F65-AD42-A52EE632E6E8}"/>
    <cellStyle name="Millares [0] 2 3 3" xfId="455" xr:uid="{00000000-0005-0000-0000-00000D000000}"/>
    <cellStyle name="Millares [0] 2 3 3 2" xfId="1141" xr:uid="{A8F812AA-CD6E-4CD1-AF16-47F1A1E0E1A6}"/>
    <cellStyle name="Millares [0] 2 3 3 3" xfId="1781" xr:uid="{455CFE46-0EE0-4267-B962-06E1649740F1}"/>
    <cellStyle name="Millares [0] 2 3 4" xfId="821" xr:uid="{835B24E6-F4AA-4AAA-97B4-5FA930F58DB3}"/>
    <cellStyle name="Millares [0] 2 3 5" xfId="1461" xr:uid="{A4E0D91F-D763-43DF-B824-6F9560DD026F}"/>
    <cellStyle name="Millares [0] 2 4" xfId="122" xr:uid="{00000000-0005-0000-0000-00000E000000}"/>
    <cellStyle name="Millares [0] 2 4 2" xfId="303" xr:uid="{00000000-0005-0000-0000-00000F000000}"/>
    <cellStyle name="Millares [0] 2 4 2 2" xfId="670" xr:uid="{00000000-0005-0000-0000-000010000000}"/>
    <cellStyle name="Millares [0] 2 4 2 2 2" xfId="1333" xr:uid="{4DDCFDAC-1C17-4749-9F15-B2E45D7CFD45}"/>
    <cellStyle name="Millares [0] 2 4 2 2 3" xfId="1973" xr:uid="{02750DAC-CEB5-4F95-852F-7C4ADE63E7AA}"/>
    <cellStyle name="Millares [0] 2 4 2 3" xfId="1013" xr:uid="{34283D7B-DF0C-4709-83EB-4785252977F5}"/>
    <cellStyle name="Millares [0] 2 4 2 4" xfId="1653" xr:uid="{D360E882-E7CB-4E6A-BB34-B5827C70A007}"/>
    <cellStyle name="Millares [0] 2 4 3" xfId="490" xr:uid="{00000000-0005-0000-0000-000011000000}"/>
    <cellStyle name="Millares [0] 2 4 3 2" xfId="1173" xr:uid="{5B8F0313-5523-4B77-A92C-9A9D3ADE8B73}"/>
    <cellStyle name="Millares [0] 2 4 3 3" xfId="1813" xr:uid="{5AB34CF5-F16A-4F1B-8868-6D7BA2A610DA}"/>
    <cellStyle name="Millares [0] 2 4 4" xfId="853" xr:uid="{AE5211AF-BC4D-4A67-9CC0-F740E45879AE}"/>
    <cellStyle name="Millares [0] 2 4 5" xfId="1493" xr:uid="{AEBA8458-DAEB-4828-8876-B28492644150}"/>
    <cellStyle name="Millares [0] 2 5" xfId="158" xr:uid="{00000000-0005-0000-0000-000012000000}"/>
    <cellStyle name="Millares [0] 2 5 2" xfId="338" xr:uid="{00000000-0005-0000-0000-000013000000}"/>
    <cellStyle name="Millares [0] 2 5 2 2" xfId="705" xr:uid="{00000000-0005-0000-0000-000014000000}"/>
    <cellStyle name="Millares [0] 2 5 2 2 2" xfId="1365" xr:uid="{A8FA7A35-60AA-4D9E-A23A-6A0F2B22E265}"/>
    <cellStyle name="Millares [0] 2 5 2 2 3" xfId="2005" xr:uid="{2E1DB959-ABE8-42AB-91A0-7C84F8CF5D02}"/>
    <cellStyle name="Millares [0] 2 5 2 3" xfId="1045" xr:uid="{88562D57-0761-40A1-B659-A0C77BBFC780}"/>
    <cellStyle name="Millares [0] 2 5 2 4" xfId="1685" xr:uid="{007BEFA0-3AE9-454C-8DFC-73BFDF06C7FF}"/>
    <cellStyle name="Millares [0] 2 5 3" xfId="525" xr:uid="{00000000-0005-0000-0000-000015000000}"/>
    <cellStyle name="Millares [0] 2 5 3 2" xfId="1205" xr:uid="{2BA4604B-60DE-4560-98C9-96D221332CC2}"/>
    <cellStyle name="Millares [0] 2 5 3 3" xfId="1845" xr:uid="{21D6F146-C1C3-413D-A79E-A81C5CEBCD36}"/>
    <cellStyle name="Millares [0] 2 5 4" xfId="885" xr:uid="{8876B478-D1D3-4D84-B791-3806F4E9AF88}"/>
    <cellStyle name="Millares [0] 2 5 5" xfId="1525" xr:uid="{2B3D0B63-A379-4869-A443-4EFAF26EF93A}"/>
    <cellStyle name="Millares [0] 2 6" xfId="199" xr:uid="{00000000-0005-0000-0000-000016000000}"/>
    <cellStyle name="Millares [0] 2 6 2" xfId="566" xr:uid="{00000000-0005-0000-0000-000017000000}"/>
    <cellStyle name="Millares [0] 2 6 2 2" xfId="1237" xr:uid="{5CCFCC1E-54AF-4B7D-90BF-F7828D05CAED}"/>
    <cellStyle name="Millares [0] 2 6 2 3" xfId="1877" xr:uid="{CFB760E1-FE79-4675-A026-5C9F1A9517A1}"/>
    <cellStyle name="Millares [0] 2 6 3" xfId="917" xr:uid="{B512015E-A95E-4D27-9122-5A92E5016302}"/>
    <cellStyle name="Millares [0] 2 6 4" xfId="1557" xr:uid="{8FABDEA9-C566-42B2-B894-359C462E714D}"/>
    <cellStyle name="Millares [0] 2 7" xfId="386" xr:uid="{00000000-0005-0000-0000-000018000000}"/>
    <cellStyle name="Millares [0] 2 7 2" xfId="1077" xr:uid="{6DB07805-999E-43EA-B9C6-A44A91D76822}"/>
    <cellStyle name="Millares [0] 2 7 3" xfId="1717" xr:uid="{AC1A57B2-CE2B-42B6-8056-597A122D2E92}"/>
    <cellStyle name="Millares [0] 2 8" xfId="757" xr:uid="{11B7351F-B284-4AFA-83B4-62AE72BC6608}"/>
    <cellStyle name="Millares [0] 2 9" xfId="1397" xr:uid="{180861CF-3EE4-4AAF-AC8C-9A6DF7082282}"/>
    <cellStyle name="Millares 10" xfId="13" xr:uid="{00000000-0005-0000-0000-000019000000}"/>
    <cellStyle name="Millares 10 2" xfId="51" xr:uid="{00000000-0005-0000-0000-00001A000000}"/>
    <cellStyle name="Millares 10 2 2" xfId="232" xr:uid="{00000000-0005-0000-0000-00001B000000}"/>
    <cellStyle name="Millares 10 2 2 2" xfId="599" xr:uid="{00000000-0005-0000-0000-00001C000000}"/>
    <cellStyle name="Millares 10 2 2 2 2" xfId="1268" xr:uid="{F8C5B4B0-6248-465F-855E-3F0ADAFB2319}"/>
    <cellStyle name="Millares 10 2 2 2 3" xfId="1908" xr:uid="{B51B0CDF-0EAA-45BB-9103-6CA99F02DC61}"/>
    <cellStyle name="Millares 10 2 2 3" xfId="948" xr:uid="{763E2173-8A36-450B-9CE2-EA74A0A4A9E0}"/>
    <cellStyle name="Millares 10 2 2 4" xfId="1588" xr:uid="{49AC3122-29C5-445C-AEC3-8BE4DF16762A}"/>
    <cellStyle name="Millares 10 2 3" xfId="419" xr:uid="{00000000-0005-0000-0000-00001D000000}"/>
    <cellStyle name="Millares 10 2 3 2" xfId="1108" xr:uid="{DF585D7B-65B0-46B3-9861-245B8EC477E6}"/>
    <cellStyle name="Millares 10 2 3 3" xfId="1748" xr:uid="{FD67E88B-83B4-4D01-A441-2D1288439109}"/>
    <cellStyle name="Millares 10 2 4" xfId="788" xr:uid="{5062E96A-7393-4D31-8EC2-1F311B49DF05}"/>
    <cellStyle name="Millares 10 2 5" xfId="1428" xr:uid="{FEF5C700-0E8A-4200-A9D4-F15D3C035DB2}"/>
    <cellStyle name="Millares 10 3" xfId="86" xr:uid="{00000000-0005-0000-0000-00001E000000}"/>
    <cellStyle name="Millares 10 3 2" xfId="267" xr:uid="{00000000-0005-0000-0000-00001F000000}"/>
    <cellStyle name="Millares 10 3 2 2" xfId="634" xr:uid="{00000000-0005-0000-0000-000020000000}"/>
    <cellStyle name="Millares 10 3 2 2 2" xfId="1300" xr:uid="{35FE3320-FF1B-4F27-AAD7-D572BC84BD1A}"/>
    <cellStyle name="Millares 10 3 2 2 3" xfId="1940" xr:uid="{4EBED65E-3A0E-4440-9F8D-D5B54A123D18}"/>
    <cellStyle name="Millares 10 3 2 3" xfId="980" xr:uid="{3DE2105B-A2F6-49E4-8588-FD545EC1F6DA}"/>
    <cellStyle name="Millares 10 3 2 4" xfId="1620" xr:uid="{84FC5856-F773-479D-B130-498EE3F0C0CB}"/>
    <cellStyle name="Millares 10 3 3" xfId="454" xr:uid="{00000000-0005-0000-0000-000021000000}"/>
    <cellStyle name="Millares 10 3 3 2" xfId="1140" xr:uid="{4D2FBA2C-54B7-4777-88BC-0ABA1BE052E2}"/>
    <cellStyle name="Millares 10 3 3 3" xfId="1780" xr:uid="{864CC16C-72A1-4452-A30D-A782F9BA4668}"/>
    <cellStyle name="Millares 10 3 4" xfId="820" xr:uid="{779FCAFC-B739-48D7-84CE-EED91BF9A240}"/>
    <cellStyle name="Millares 10 3 5" xfId="1460" xr:uid="{9A6D58FF-63E9-4C87-A3E1-9966AA32DB64}"/>
    <cellStyle name="Millares 10 4" xfId="121" xr:uid="{00000000-0005-0000-0000-000022000000}"/>
    <cellStyle name="Millares 10 4 2" xfId="302" xr:uid="{00000000-0005-0000-0000-000023000000}"/>
    <cellStyle name="Millares 10 4 2 2" xfId="669" xr:uid="{00000000-0005-0000-0000-000024000000}"/>
    <cellStyle name="Millares 10 4 2 2 2" xfId="1332" xr:uid="{550E94DB-3752-49D2-AEE5-187572835C90}"/>
    <cellStyle name="Millares 10 4 2 2 3" xfId="1972" xr:uid="{EF9A60D2-910E-48FA-94B8-C095ECF8B987}"/>
    <cellStyle name="Millares 10 4 2 3" xfId="1012" xr:uid="{3BE54D85-0CDB-4D0D-9AEC-070E317DAE0A}"/>
    <cellStyle name="Millares 10 4 2 4" xfId="1652" xr:uid="{A45C462A-A8D8-43C3-8208-79745AA778F8}"/>
    <cellStyle name="Millares 10 4 3" xfId="489" xr:uid="{00000000-0005-0000-0000-000025000000}"/>
    <cellStyle name="Millares 10 4 3 2" xfId="1172" xr:uid="{556D52A6-BCD4-41B0-BD5A-5D15FC79E1B5}"/>
    <cellStyle name="Millares 10 4 3 3" xfId="1812" xr:uid="{015CC2AF-0431-4B20-899F-9DBB28C2779A}"/>
    <cellStyle name="Millares 10 4 4" xfId="852" xr:uid="{8B407DE1-2174-46D8-B221-FB29F35D38A6}"/>
    <cellStyle name="Millares 10 4 5" xfId="1492" xr:uid="{0A42C562-833B-4154-AC60-6814E43997BB}"/>
    <cellStyle name="Millares 10 5" xfId="157" xr:uid="{00000000-0005-0000-0000-000026000000}"/>
    <cellStyle name="Millares 10 5 2" xfId="337" xr:uid="{00000000-0005-0000-0000-000027000000}"/>
    <cellStyle name="Millares 10 5 2 2" xfId="704" xr:uid="{00000000-0005-0000-0000-000028000000}"/>
    <cellStyle name="Millares 10 5 2 2 2" xfId="1364" xr:uid="{58C9CB0B-83B4-44D8-A08F-E0D5AC437F0C}"/>
    <cellStyle name="Millares 10 5 2 2 3" xfId="2004" xr:uid="{71A215E2-8AF2-4F00-85F2-65AB08D8750B}"/>
    <cellStyle name="Millares 10 5 2 3" xfId="1044" xr:uid="{16170177-7FE7-445F-A7A9-DF881C0CF02B}"/>
    <cellStyle name="Millares 10 5 2 4" xfId="1684" xr:uid="{82CB37E1-2BF4-47D5-937D-5C9DC8457A36}"/>
    <cellStyle name="Millares 10 5 3" xfId="524" xr:uid="{00000000-0005-0000-0000-000029000000}"/>
    <cellStyle name="Millares 10 5 3 2" xfId="1204" xr:uid="{7F7A23F5-178B-4445-9F8D-F3A86E2B7469}"/>
    <cellStyle name="Millares 10 5 3 3" xfId="1844" xr:uid="{D8408484-9306-44AC-9206-012377A9F9C7}"/>
    <cellStyle name="Millares 10 5 4" xfId="884" xr:uid="{730C82E9-7A12-4BB3-9D1E-8524442B2307}"/>
    <cellStyle name="Millares 10 5 5" xfId="1524" xr:uid="{FCD849BB-3B2B-41EC-808E-C2DF3B86105D}"/>
    <cellStyle name="Millares 10 6" xfId="198" xr:uid="{00000000-0005-0000-0000-00002A000000}"/>
    <cellStyle name="Millares 10 6 2" xfId="565" xr:uid="{00000000-0005-0000-0000-00002B000000}"/>
    <cellStyle name="Millares 10 6 2 2" xfId="1236" xr:uid="{510456E7-8B3D-4885-8846-BD5DD038F493}"/>
    <cellStyle name="Millares 10 6 2 3" xfId="1876" xr:uid="{C3568C7B-317C-4D89-A548-3421B99E9ACD}"/>
    <cellStyle name="Millares 10 6 3" xfId="916" xr:uid="{CFC3590B-9662-4A45-A214-5350E77BB912}"/>
    <cellStyle name="Millares 10 6 4" xfId="1556" xr:uid="{BA603663-5619-4E06-BF3F-8327B545F091}"/>
    <cellStyle name="Millares 10 7" xfId="385" xr:uid="{00000000-0005-0000-0000-00002C000000}"/>
    <cellStyle name="Millares 10 7 2" xfId="1076" xr:uid="{FA8F57E8-0588-4064-B66D-CBB99E164EAC}"/>
    <cellStyle name="Millares 10 7 3" xfId="1716" xr:uid="{3FFCC3D6-4248-440D-BE24-8062E2B64517}"/>
    <cellStyle name="Millares 10 8" xfId="756" xr:uid="{6306BE21-2BDC-4EC1-A454-43A60C989652}"/>
    <cellStyle name="Millares 10 9" xfId="1396" xr:uid="{C689EF0A-4484-40F6-B29D-AA781B1920F3}"/>
    <cellStyle name="Millares 11" xfId="21" xr:uid="{00000000-0005-0000-0000-00002D000000}"/>
    <cellStyle name="Millares 11 2" xfId="56" xr:uid="{00000000-0005-0000-0000-00002E000000}"/>
    <cellStyle name="Millares 11 2 2" xfId="237" xr:uid="{00000000-0005-0000-0000-00002F000000}"/>
    <cellStyle name="Millares 11 2 2 2" xfId="604" xr:uid="{00000000-0005-0000-0000-000030000000}"/>
    <cellStyle name="Millares 11 2 2 2 2" xfId="1272" xr:uid="{E96A1172-9508-4136-87EB-6BA3F819B0CD}"/>
    <cellStyle name="Millares 11 2 2 2 3" xfId="1912" xr:uid="{BF6412A8-D572-4B2B-B860-D9699330E9DC}"/>
    <cellStyle name="Millares 11 2 2 3" xfId="952" xr:uid="{AC006D37-FF2D-4385-A1FF-59B38827ACC3}"/>
    <cellStyle name="Millares 11 2 2 4" xfId="1592" xr:uid="{B5ADFCF5-452B-4078-AF20-C0463F54E9BD}"/>
    <cellStyle name="Millares 11 2 3" xfId="424" xr:uid="{00000000-0005-0000-0000-000031000000}"/>
    <cellStyle name="Millares 11 2 3 2" xfId="1112" xr:uid="{EE7E6724-437A-438E-9528-876C8B54DE68}"/>
    <cellStyle name="Millares 11 2 3 3" xfId="1752" xr:uid="{D60D11E3-AC3B-4B12-AAF5-10C2E1BD0CC3}"/>
    <cellStyle name="Millares 11 2 4" xfId="792" xr:uid="{C85D26D3-213D-42BA-948F-800380D9697D}"/>
    <cellStyle name="Millares 11 2 5" xfId="1432" xr:uid="{BD7B1571-A664-4F13-AF3A-637A8F54D960}"/>
    <cellStyle name="Millares 11 3" xfId="91" xr:uid="{00000000-0005-0000-0000-000032000000}"/>
    <cellStyle name="Millares 11 3 2" xfId="272" xr:uid="{00000000-0005-0000-0000-000033000000}"/>
    <cellStyle name="Millares 11 3 2 2" xfId="639" xr:uid="{00000000-0005-0000-0000-000034000000}"/>
    <cellStyle name="Millares 11 3 2 2 2" xfId="1304" xr:uid="{31523BC5-8B46-4BFD-8C1B-F303F088A4AD}"/>
    <cellStyle name="Millares 11 3 2 2 3" xfId="1944" xr:uid="{985EA1FE-A4DF-4D31-868B-A613DF884BC5}"/>
    <cellStyle name="Millares 11 3 2 3" xfId="984" xr:uid="{7D8AA06C-5347-455A-AF39-0B775A77A968}"/>
    <cellStyle name="Millares 11 3 2 4" xfId="1624" xr:uid="{0D5BD66B-CD0D-4EA6-98D9-64D24F7A55FA}"/>
    <cellStyle name="Millares 11 3 3" xfId="459" xr:uid="{00000000-0005-0000-0000-000035000000}"/>
    <cellStyle name="Millares 11 3 3 2" xfId="1144" xr:uid="{18165880-FC37-4ADB-BB94-FC278E7609D6}"/>
    <cellStyle name="Millares 11 3 3 3" xfId="1784" xr:uid="{0114ACBD-ED70-46E5-A019-A4309ADDBAC5}"/>
    <cellStyle name="Millares 11 3 4" xfId="824" xr:uid="{F7521D2F-B584-44B2-B54C-2D089879F213}"/>
    <cellStyle name="Millares 11 3 5" xfId="1464" xr:uid="{54357246-AC3D-425E-9118-EA6B95D371B9}"/>
    <cellStyle name="Millares 11 4" xfId="126" xr:uid="{00000000-0005-0000-0000-000036000000}"/>
    <cellStyle name="Millares 11 4 2" xfId="307" xr:uid="{00000000-0005-0000-0000-000037000000}"/>
    <cellStyle name="Millares 11 4 2 2" xfId="674" xr:uid="{00000000-0005-0000-0000-000038000000}"/>
    <cellStyle name="Millares 11 4 2 2 2" xfId="1336" xr:uid="{C5694A84-EC10-4B05-A914-BB6DC71C47D1}"/>
    <cellStyle name="Millares 11 4 2 2 3" xfId="1976" xr:uid="{0B79B632-E26A-41AD-94E4-3BE2886ED94B}"/>
    <cellStyle name="Millares 11 4 2 3" xfId="1016" xr:uid="{DADEAA36-BA24-4755-B5DA-BCAA53626BEE}"/>
    <cellStyle name="Millares 11 4 2 4" xfId="1656" xr:uid="{0F6A6685-B159-47F8-A7B1-3772AD68FA79}"/>
    <cellStyle name="Millares 11 4 3" xfId="494" xr:uid="{00000000-0005-0000-0000-000039000000}"/>
    <cellStyle name="Millares 11 4 3 2" xfId="1176" xr:uid="{A426CD8A-F395-4040-8375-C2CC610BCDDB}"/>
    <cellStyle name="Millares 11 4 3 3" xfId="1816" xr:uid="{2035586D-3612-4456-9080-25B06C075E2A}"/>
    <cellStyle name="Millares 11 4 4" xfId="856" xr:uid="{1D1F54DF-AA6B-4130-B844-ED2159EB33BA}"/>
    <cellStyle name="Millares 11 4 5" xfId="1496" xr:uid="{598F3612-ED1D-4A76-93D1-2FA96FB38757}"/>
    <cellStyle name="Millares 11 5" xfId="162" xr:uid="{00000000-0005-0000-0000-00003A000000}"/>
    <cellStyle name="Millares 11 5 2" xfId="342" xr:uid="{00000000-0005-0000-0000-00003B000000}"/>
    <cellStyle name="Millares 11 5 2 2" xfId="709" xr:uid="{00000000-0005-0000-0000-00003C000000}"/>
    <cellStyle name="Millares 11 5 2 2 2" xfId="1368" xr:uid="{0C6D1BC2-EF40-4F40-859C-A5CF3B8652F6}"/>
    <cellStyle name="Millares 11 5 2 2 3" xfId="2008" xr:uid="{BA0A38BD-BF0B-415C-9EE5-83193825D746}"/>
    <cellStyle name="Millares 11 5 2 3" xfId="1048" xr:uid="{7CE37C2A-822D-4D6F-96AB-589DFD7B26F2}"/>
    <cellStyle name="Millares 11 5 2 4" xfId="1688" xr:uid="{7174DD97-6C07-4B0A-9F32-82DD3BFD3826}"/>
    <cellStyle name="Millares 11 5 3" xfId="529" xr:uid="{00000000-0005-0000-0000-00003D000000}"/>
    <cellStyle name="Millares 11 5 3 2" xfId="1208" xr:uid="{D6099DCE-D70E-4681-A388-139618D735D5}"/>
    <cellStyle name="Millares 11 5 3 3" xfId="1848" xr:uid="{5D3CC76F-BC37-467C-BEE6-62E9504F58CF}"/>
    <cellStyle name="Millares 11 5 4" xfId="888" xr:uid="{0EE0AA4A-D797-4009-8034-F72F582A1766}"/>
    <cellStyle name="Millares 11 5 5" xfId="1528" xr:uid="{5C99293B-C55F-410A-82C0-E552311794A6}"/>
    <cellStyle name="Millares 11 6" xfId="202" xr:uid="{00000000-0005-0000-0000-00003E000000}"/>
    <cellStyle name="Millares 11 6 2" xfId="569" xr:uid="{00000000-0005-0000-0000-00003F000000}"/>
    <cellStyle name="Millares 11 6 2 2" xfId="1240" xr:uid="{B7FAFEFD-517E-4860-B094-0D54270864C0}"/>
    <cellStyle name="Millares 11 6 2 3" xfId="1880" xr:uid="{1F21F52E-FC5E-4ADE-B691-BE2C096B03D5}"/>
    <cellStyle name="Millares 11 6 3" xfId="920" xr:uid="{03373796-ED9B-442E-96A8-DBF9213584F7}"/>
    <cellStyle name="Millares 11 6 4" xfId="1560" xr:uid="{081A2A85-0FA9-4AE6-9F7A-F405C746EC74}"/>
    <cellStyle name="Millares 11 7" xfId="389" xr:uid="{00000000-0005-0000-0000-000040000000}"/>
    <cellStyle name="Millares 11 7 2" xfId="1080" xr:uid="{4A2A712C-DFE0-45FF-8495-5168109D9D71}"/>
    <cellStyle name="Millares 11 7 3" xfId="1720" xr:uid="{63EACF65-5C89-4FB3-B344-CAD2F6344225}"/>
    <cellStyle name="Millares 11 8" xfId="760" xr:uid="{03E8F18B-1EB1-4DBC-848F-506F9AC92F15}"/>
    <cellStyle name="Millares 11 9" xfId="1400" xr:uid="{6CAA96EB-B473-4385-B731-F2AC81974AF4}"/>
    <cellStyle name="Millares 12" xfId="28" xr:uid="{00000000-0005-0000-0000-000041000000}"/>
    <cellStyle name="Millares 12 2" xfId="63" xr:uid="{00000000-0005-0000-0000-000042000000}"/>
    <cellStyle name="Millares 12 2 2" xfId="244" xr:uid="{00000000-0005-0000-0000-000043000000}"/>
    <cellStyle name="Millares 12 2 2 2" xfId="611" xr:uid="{00000000-0005-0000-0000-000044000000}"/>
    <cellStyle name="Millares 12 2 2 2 2" xfId="1279" xr:uid="{7AAAC4CF-7006-41A2-B488-5BD315FA64D9}"/>
    <cellStyle name="Millares 12 2 2 2 3" xfId="1919" xr:uid="{9AA4C53C-A32F-4A9B-8226-D3770DF0FF64}"/>
    <cellStyle name="Millares 12 2 2 3" xfId="959" xr:uid="{D33174CF-895B-48F4-A63D-9507195E531F}"/>
    <cellStyle name="Millares 12 2 2 4" xfId="1599" xr:uid="{85812D02-8050-45A2-A67D-F52D18C01007}"/>
    <cellStyle name="Millares 12 2 3" xfId="431" xr:uid="{00000000-0005-0000-0000-000045000000}"/>
    <cellStyle name="Millares 12 2 3 2" xfId="1119" xr:uid="{D55F6D04-A912-4D78-B7C3-C64BF7A02C04}"/>
    <cellStyle name="Millares 12 2 3 3" xfId="1759" xr:uid="{ED1E594F-06F7-496B-A45D-153F625B4A1B}"/>
    <cellStyle name="Millares 12 2 4" xfId="799" xr:uid="{1091D133-7783-4359-807A-52408C053697}"/>
    <cellStyle name="Millares 12 2 5" xfId="1439" xr:uid="{389696C6-4416-4391-9F79-047E7A9CE350}"/>
    <cellStyle name="Millares 12 3" xfId="98" xr:uid="{00000000-0005-0000-0000-000046000000}"/>
    <cellStyle name="Millares 12 3 2" xfId="279" xr:uid="{00000000-0005-0000-0000-000047000000}"/>
    <cellStyle name="Millares 12 3 2 2" xfId="646" xr:uid="{00000000-0005-0000-0000-000048000000}"/>
    <cellStyle name="Millares 12 3 2 2 2" xfId="1311" xr:uid="{11B1B39A-FA0B-4A97-A61B-3ACD7F8A8704}"/>
    <cellStyle name="Millares 12 3 2 2 3" xfId="1951" xr:uid="{1DCA87DE-7E6B-424D-AE0B-0D56C0F902CB}"/>
    <cellStyle name="Millares 12 3 2 3" xfId="991" xr:uid="{8B0F379D-6DF8-47F4-A83E-BE8D83A131B2}"/>
    <cellStyle name="Millares 12 3 2 4" xfId="1631" xr:uid="{2A97E55F-2294-41B9-B835-3E490021D197}"/>
    <cellStyle name="Millares 12 3 3" xfId="466" xr:uid="{00000000-0005-0000-0000-000049000000}"/>
    <cellStyle name="Millares 12 3 3 2" xfId="1151" xr:uid="{8E2FD50A-B6CA-4601-970F-31B59E792B1F}"/>
    <cellStyle name="Millares 12 3 3 3" xfId="1791" xr:uid="{F9C992B1-684F-4E50-BA5F-D9C83D2BC69F}"/>
    <cellStyle name="Millares 12 3 4" xfId="831" xr:uid="{E227D28C-16B9-4A18-850D-C98F85959477}"/>
    <cellStyle name="Millares 12 3 5" xfId="1471" xr:uid="{15F1232D-E084-4918-86FD-0819FAD039B6}"/>
    <cellStyle name="Millares 12 4" xfId="133" xr:uid="{00000000-0005-0000-0000-00004A000000}"/>
    <cellStyle name="Millares 12 4 2" xfId="314" xr:uid="{00000000-0005-0000-0000-00004B000000}"/>
    <cellStyle name="Millares 12 4 2 2" xfId="681" xr:uid="{00000000-0005-0000-0000-00004C000000}"/>
    <cellStyle name="Millares 12 4 2 2 2" xfId="1343" xr:uid="{AEDF2C63-3991-46F0-B948-E0225BAFD866}"/>
    <cellStyle name="Millares 12 4 2 2 3" xfId="1983" xr:uid="{5A9360A0-8AFA-4AEA-A5D8-685B39F6A00B}"/>
    <cellStyle name="Millares 12 4 2 3" xfId="1023" xr:uid="{00D4959E-AE20-4C65-80CE-B7971036514C}"/>
    <cellStyle name="Millares 12 4 2 4" xfId="1663" xr:uid="{48F93464-E85D-4CC0-B994-55F1F6DBF072}"/>
    <cellStyle name="Millares 12 4 3" xfId="501" xr:uid="{00000000-0005-0000-0000-00004D000000}"/>
    <cellStyle name="Millares 12 4 3 2" xfId="1183" xr:uid="{A2903F7F-B158-4BA8-8095-8373865CCCA3}"/>
    <cellStyle name="Millares 12 4 3 3" xfId="1823" xr:uid="{DED44776-114E-4837-AA57-BAAFA1384252}"/>
    <cellStyle name="Millares 12 4 4" xfId="863" xr:uid="{21016F02-44CF-4631-B795-903BA372498A}"/>
    <cellStyle name="Millares 12 4 5" xfId="1503" xr:uid="{401D7ED6-9035-4CE0-843E-67A4F18C59B3}"/>
    <cellStyle name="Millares 12 5" xfId="169" xr:uid="{00000000-0005-0000-0000-00004E000000}"/>
    <cellStyle name="Millares 12 5 2" xfId="349" xr:uid="{00000000-0005-0000-0000-00004F000000}"/>
    <cellStyle name="Millares 12 5 2 2" xfId="716" xr:uid="{00000000-0005-0000-0000-000050000000}"/>
    <cellStyle name="Millares 12 5 2 2 2" xfId="1375" xr:uid="{5D42A6B6-4879-408F-8907-0D9DA112643A}"/>
    <cellStyle name="Millares 12 5 2 2 3" xfId="2015" xr:uid="{1275FF0F-C925-42BA-ACA3-49A06B1C6322}"/>
    <cellStyle name="Millares 12 5 2 3" xfId="1055" xr:uid="{EC6C2605-5FB2-4F15-9388-A83B7920E21F}"/>
    <cellStyle name="Millares 12 5 2 4" xfId="1695" xr:uid="{3612D765-052D-45E8-9844-0DD91A1FACF8}"/>
    <cellStyle name="Millares 12 5 3" xfId="536" xr:uid="{00000000-0005-0000-0000-000051000000}"/>
    <cellStyle name="Millares 12 5 3 2" xfId="1215" xr:uid="{C01860AC-EDF4-4E4A-8D80-C159A0F25787}"/>
    <cellStyle name="Millares 12 5 3 3" xfId="1855" xr:uid="{652E85E7-5611-41A8-88B1-6202009FBCF4}"/>
    <cellStyle name="Millares 12 5 4" xfId="895" xr:uid="{FBCC747B-E801-4B66-81D3-ECED2ACD3305}"/>
    <cellStyle name="Millares 12 5 5" xfId="1535" xr:uid="{F3812CFA-8ED5-4EAE-9DF3-E069A3841C94}"/>
    <cellStyle name="Millares 12 6" xfId="209" xr:uid="{00000000-0005-0000-0000-000052000000}"/>
    <cellStyle name="Millares 12 6 2" xfId="576" xr:uid="{00000000-0005-0000-0000-000053000000}"/>
    <cellStyle name="Millares 12 6 2 2" xfId="1247" xr:uid="{2EC2E1D2-10CF-4DA0-89CA-DB626BB4B9D9}"/>
    <cellStyle name="Millares 12 6 2 3" xfId="1887" xr:uid="{0C870B2C-E7C2-450B-92AA-D67A09D1F7EF}"/>
    <cellStyle name="Millares 12 6 3" xfId="927" xr:uid="{59DCB88D-EE82-4344-BFA8-11E4CF922D4D}"/>
    <cellStyle name="Millares 12 6 4" xfId="1567" xr:uid="{B46A8360-227B-4E81-8CC3-88C791E1E80B}"/>
    <cellStyle name="Millares 12 7" xfId="396" xr:uid="{00000000-0005-0000-0000-000054000000}"/>
    <cellStyle name="Millares 12 7 2" xfId="1087" xr:uid="{B7E3A3E2-8256-47BE-A5E3-927743140521}"/>
    <cellStyle name="Millares 12 7 3" xfId="1727" xr:uid="{1D0017EF-669E-4334-989F-DFBE47B13584}"/>
    <cellStyle name="Millares 12 8" xfId="767" xr:uid="{804E3EDD-9954-4440-ADC8-89E27C69FA3D}"/>
    <cellStyle name="Millares 12 9" xfId="1407" xr:uid="{D3DB9287-0CA3-4F50-BE77-6B2AA97A9D52}"/>
    <cellStyle name="Millares 13" xfId="32" xr:uid="{00000000-0005-0000-0000-000055000000}"/>
    <cellStyle name="Millares 13 2" xfId="67" xr:uid="{00000000-0005-0000-0000-000056000000}"/>
    <cellStyle name="Millares 13 2 2" xfId="248" xr:uid="{00000000-0005-0000-0000-000057000000}"/>
    <cellStyle name="Millares 13 2 2 2" xfId="615" xr:uid="{00000000-0005-0000-0000-000058000000}"/>
    <cellStyle name="Millares 13 2 2 2 2" xfId="1283" xr:uid="{FE9B66CB-807A-4B19-A8B8-DEF74A94784B}"/>
    <cellStyle name="Millares 13 2 2 2 3" xfId="1923" xr:uid="{2E340DD4-E3CB-484B-A4EA-6E47C533005D}"/>
    <cellStyle name="Millares 13 2 2 3" xfId="963" xr:uid="{308F568A-BF72-4325-A24F-BF44A66DE777}"/>
    <cellStyle name="Millares 13 2 2 4" xfId="1603" xr:uid="{78C69A6B-B394-4D2A-B462-B384A94353D3}"/>
    <cellStyle name="Millares 13 2 3" xfId="435" xr:uid="{00000000-0005-0000-0000-000059000000}"/>
    <cellStyle name="Millares 13 2 3 2" xfId="1123" xr:uid="{40EF7231-97FF-4DF1-8D27-B8FC2357A7A4}"/>
    <cellStyle name="Millares 13 2 3 3" xfId="1763" xr:uid="{5AD03B64-A50C-4B6A-9DB3-2338A182C97A}"/>
    <cellStyle name="Millares 13 2 4" xfId="803" xr:uid="{2C883DEA-0D83-45DE-AF86-DD3079A17D68}"/>
    <cellStyle name="Millares 13 2 5" xfId="1443" xr:uid="{A9D9CDB1-CEE4-439E-8F2C-299CDAAE355E}"/>
    <cellStyle name="Millares 13 3" xfId="102" xr:uid="{00000000-0005-0000-0000-00005A000000}"/>
    <cellStyle name="Millares 13 3 2" xfId="283" xr:uid="{00000000-0005-0000-0000-00005B000000}"/>
    <cellStyle name="Millares 13 3 2 2" xfId="650" xr:uid="{00000000-0005-0000-0000-00005C000000}"/>
    <cellStyle name="Millares 13 3 2 2 2" xfId="1315" xr:uid="{59349599-A0A5-40DC-8CA5-6A3894991B44}"/>
    <cellStyle name="Millares 13 3 2 2 3" xfId="1955" xr:uid="{9B1448A9-03E4-4844-87D2-6A3AF703AAE7}"/>
    <cellStyle name="Millares 13 3 2 3" xfId="995" xr:uid="{AC654491-AA60-49B0-B787-790DD99ED1C8}"/>
    <cellStyle name="Millares 13 3 2 4" xfId="1635" xr:uid="{559142E8-0E27-471F-A38D-D6EEB39716C7}"/>
    <cellStyle name="Millares 13 3 3" xfId="470" xr:uid="{00000000-0005-0000-0000-00005D000000}"/>
    <cellStyle name="Millares 13 3 3 2" xfId="1155" xr:uid="{9D538F62-42E1-4063-8E82-0D67689FA3B1}"/>
    <cellStyle name="Millares 13 3 3 3" xfId="1795" xr:uid="{E3C32417-348B-4EDE-8289-D44DE48BEB90}"/>
    <cellStyle name="Millares 13 3 4" xfId="835" xr:uid="{71AF2D89-34A4-4BF8-A02A-70EB7A793E20}"/>
    <cellStyle name="Millares 13 3 5" xfId="1475" xr:uid="{8CF08E2D-7288-4A7F-B30C-56CEE06F4758}"/>
    <cellStyle name="Millares 13 4" xfId="137" xr:uid="{00000000-0005-0000-0000-00005E000000}"/>
    <cellStyle name="Millares 13 4 2" xfId="318" xr:uid="{00000000-0005-0000-0000-00005F000000}"/>
    <cellStyle name="Millares 13 4 2 2" xfId="685" xr:uid="{00000000-0005-0000-0000-000060000000}"/>
    <cellStyle name="Millares 13 4 2 2 2" xfId="1347" xr:uid="{BC1E1510-147C-4ECF-9F95-215D1DBF2983}"/>
    <cellStyle name="Millares 13 4 2 2 3" xfId="1987" xr:uid="{B41E0C59-D879-476F-B8B1-38CE854FDC22}"/>
    <cellStyle name="Millares 13 4 2 3" xfId="1027" xr:uid="{1BB12CD0-E651-4B5A-BC49-66802218B727}"/>
    <cellStyle name="Millares 13 4 2 4" xfId="1667" xr:uid="{BD1F1406-5690-49A3-883E-9988772181FE}"/>
    <cellStyle name="Millares 13 4 3" xfId="505" xr:uid="{00000000-0005-0000-0000-000061000000}"/>
    <cellStyle name="Millares 13 4 3 2" xfId="1187" xr:uid="{7D0D3943-3F71-4843-BFA3-24AD416500D3}"/>
    <cellStyle name="Millares 13 4 3 3" xfId="1827" xr:uid="{A0A513CD-762E-4075-970A-4FE036AC884B}"/>
    <cellStyle name="Millares 13 4 4" xfId="867" xr:uid="{3899B9CA-3349-476A-820A-E48DBE5EBC9D}"/>
    <cellStyle name="Millares 13 4 5" xfId="1507" xr:uid="{9E286BB0-2018-448D-8429-F4F3BF11A4D9}"/>
    <cellStyle name="Millares 13 5" xfId="173" xr:uid="{00000000-0005-0000-0000-000062000000}"/>
    <cellStyle name="Millares 13 5 2" xfId="353" xr:uid="{00000000-0005-0000-0000-000063000000}"/>
    <cellStyle name="Millares 13 5 2 2" xfId="720" xr:uid="{00000000-0005-0000-0000-000064000000}"/>
    <cellStyle name="Millares 13 5 2 2 2" xfId="1379" xr:uid="{835CD263-74BC-4892-BFF6-5C39AD1D5A88}"/>
    <cellStyle name="Millares 13 5 2 2 3" xfId="2019" xr:uid="{A10036DD-B810-4730-B65D-A5B32C793F33}"/>
    <cellStyle name="Millares 13 5 2 3" xfId="1059" xr:uid="{69A647B1-DD48-4463-86F8-6AB4FB11D6E1}"/>
    <cellStyle name="Millares 13 5 2 4" xfId="1699" xr:uid="{4109A3D8-8E2E-4798-8EBD-0008D7D1466A}"/>
    <cellStyle name="Millares 13 5 3" xfId="540" xr:uid="{00000000-0005-0000-0000-000065000000}"/>
    <cellStyle name="Millares 13 5 3 2" xfId="1219" xr:uid="{C79C51EE-4658-45D7-8C2A-36B81CF33201}"/>
    <cellStyle name="Millares 13 5 3 3" xfId="1859" xr:uid="{4C18872D-A2F7-4183-A022-CBA2B291C35E}"/>
    <cellStyle name="Millares 13 5 4" xfId="899" xr:uid="{60259A11-B581-4E00-A431-6CB3E40A9FB5}"/>
    <cellStyle name="Millares 13 5 5" xfId="1539" xr:uid="{5831E6E7-2AAC-47BB-BD65-96549AEAF917}"/>
    <cellStyle name="Millares 13 6" xfId="213" xr:uid="{00000000-0005-0000-0000-000066000000}"/>
    <cellStyle name="Millares 13 6 2" xfId="580" xr:uid="{00000000-0005-0000-0000-000067000000}"/>
    <cellStyle name="Millares 13 6 2 2" xfId="1251" xr:uid="{982AB2CF-8980-451C-B4E3-9CC1438A4D53}"/>
    <cellStyle name="Millares 13 6 2 3" xfId="1891" xr:uid="{E3C30C27-DEC8-465E-B395-A17AAAA66E1A}"/>
    <cellStyle name="Millares 13 6 3" xfId="931" xr:uid="{6793A475-482C-4255-BC2A-761C46B237CE}"/>
    <cellStyle name="Millares 13 6 4" xfId="1571" xr:uid="{8330C39F-BFBE-48B9-87ED-7991776AC60E}"/>
    <cellStyle name="Millares 13 7" xfId="400" xr:uid="{00000000-0005-0000-0000-000068000000}"/>
    <cellStyle name="Millares 13 7 2" xfId="1091" xr:uid="{012E775F-EBB4-4993-B4E9-551D4002F155}"/>
    <cellStyle name="Millares 13 7 3" xfId="1731" xr:uid="{093967A8-4375-4528-B38F-81E49866618D}"/>
    <cellStyle name="Millares 13 8" xfId="771" xr:uid="{07BBDB64-8533-43A8-ACE4-2EADBA80FC27}"/>
    <cellStyle name="Millares 13 9" xfId="1411" xr:uid="{CCEA8551-E86C-403D-BE5E-F101DB2D7DF8}"/>
    <cellStyle name="Millares 14" xfId="33" xr:uid="{00000000-0005-0000-0000-000069000000}"/>
    <cellStyle name="Millares 14 2" xfId="68" xr:uid="{00000000-0005-0000-0000-00006A000000}"/>
    <cellStyle name="Millares 14 2 2" xfId="249" xr:uid="{00000000-0005-0000-0000-00006B000000}"/>
    <cellStyle name="Millares 14 2 2 2" xfId="616" xr:uid="{00000000-0005-0000-0000-00006C000000}"/>
    <cellStyle name="Millares 14 2 2 2 2" xfId="1284" xr:uid="{FC66FD96-2EB5-436E-B0F8-C11D85E9E82D}"/>
    <cellStyle name="Millares 14 2 2 2 3" xfId="1924" xr:uid="{B0A694DB-CE94-48E6-804F-DFC33BE7FCF5}"/>
    <cellStyle name="Millares 14 2 2 3" xfId="964" xr:uid="{FBC62569-F131-4A32-94E1-C99A2EEE211F}"/>
    <cellStyle name="Millares 14 2 2 4" xfId="1604" xr:uid="{65AC3A4A-B031-4439-95A5-C64340563CC6}"/>
    <cellStyle name="Millares 14 2 3" xfId="436" xr:uid="{00000000-0005-0000-0000-00006D000000}"/>
    <cellStyle name="Millares 14 2 3 2" xfId="1124" xr:uid="{61BABF1C-13FA-472B-BE5C-A0139DA1ED23}"/>
    <cellStyle name="Millares 14 2 3 3" xfId="1764" xr:uid="{9A8AAFD4-4988-4386-B528-DAF0C57611A4}"/>
    <cellStyle name="Millares 14 2 4" xfId="804" xr:uid="{A1C019D9-1800-41FC-8DC9-20F3EECBF20A}"/>
    <cellStyle name="Millares 14 2 5" xfId="1444" xr:uid="{8A614128-AE9A-4E20-B2A0-E0CC89EB6331}"/>
    <cellStyle name="Millares 14 3" xfId="103" xr:uid="{00000000-0005-0000-0000-00006E000000}"/>
    <cellStyle name="Millares 14 3 2" xfId="284" xr:uid="{00000000-0005-0000-0000-00006F000000}"/>
    <cellStyle name="Millares 14 3 2 2" xfId="651" xr:uid="{00000000-0005-0000-0000-000070000000}"/>
    <cellStyle name="Millares 14 3 2 2 2" xfId="1316" xr:uid="{FCA8D495-1212-4267-99CF-84F1DED26AAD}"/>
    <cellStyle name="Millares 14 3 2 2 3" xfId="1956" xr:uid="{703B010B-1E72-4896-B555-A01840924112}"/>
    <cellStyle name="Millares 14 3 2 3" xfId="996" xr:uid="{E34DCB27-54F6-4CCC-8F43-97D64A8359C4}"/>
    <cellStyle name="Millares 14 3 2 4" xfId="1636" xr:uid="{BF1E61A4-A772-40AD-ABAF-ED83C1FC88E2}"/>
    <cellStyle name="Millares 14 3 3" xfId="471" xr:uid="{00000000-0005-0000-0000-000071000000}"/>
    <cellStyle name="Millares 14 3 3 2" xfId="1156" xr:uid="{E034D639-3988-4FD2-8597-1CD4726020C1}"/>
    <cellStyle name="Millares 14 3 3 3" xfId="1796" xr:uid="{61E6529A-30BD-4BA2-85A6-ED6CB0160927}"/>
    <cellStyle name="Millares 14 3 4" xfId="836" xr:uid="{DDF51963-F1DE-4C32-B5E8-07D1827C0830}"/>
    <cellStyle name="Millares 14 3 5" xfId="1476" xr:uid="{FFF65A51-2EB0-45A7-9155-528AE01236D2}"/>
    <cellStyle name="Millares 14 4" xfId="138" xr:uid="{00000000-0005-0000-0000-000072000000}"/>
    <cellStyle name="Millares 14 4 2" xfId="319" xr:uid="{00000000-0005-0000-0000-000073000000}"/>
    <cellStyle name="Millares 14 4 2 2" xfId="686" xr:uid="{00000000-0005-0000-0000-000074000000}"/>
    <cellStyle name="Millares 14 4 2 2 2" xfId="1348" xr:uid="{98AA91CA-F9DA-4C55-932F-7AC503A8ADA5}"/>
    <cellStyle name="Millares 14 4 2 2 3" xfId="1988" xr:uid="{CF180C97-8971-4084-8AE4-04682BE6B787}"/>
    <cellStyle name="Millares 14 4 2 3" xfId="1028" xr:uid="{057BBD01-01BC-4935-8758-D100DA412D4B}"/>
    <cellStyle name="Millares 14 4 2 4" xfId="1668" xr:uid="{18B7DBA9-8A75-4769-92D2-4EF0B21BD64C}"/>
    <cellStyle name="Millares 14 4 3" xfId="506" xr:uid="{00000000-0005-0000-0000-000075000000}"/>
    <cellStyle name="Millares 14 4 3 2" xfId="1188" xr:uid="{B66F2413-6A16-4790-9D0C-9FED1D846259}"/>
    <cellStyle name="Millares 14 4 3 3" xfId="1828" xr:uid="{55786495-432D-4456-847F-28CE423273CD}"/>
    <cellStyle name="Millares 14 4 4" xfId="868" xr:uid="{F0B79EEE-CE5B-442E-A557-F217598E341D}"/>
    <cellStyle name="Millares 14 4 5" xfId="1508" xr:uid="{E787BCFE-8A32-447D-9059-C0C837F378E2}"/>
    <cellStyle name="Millares 14 5" xfId="174" xr:uid="{00000000-0005-0000-0000-000076000000}"/>
    <cellStyle name="Millares 14 5 2" xfId="354" xr:uid="{00000000-0005-0000-0000-000077000000}"/>
    <cellStyle name="Millares 14 5 2 2" xfId="721" xr:uid="{00000000-0005-0000-0000-000078000000}"/>
    <cellStyle name="Millares 14 5 2 2 2" xfId="1380" xr:uid="{85E5ED5C-B234-47E4-8781-D66B9FDC965E}"/>
    <cellStyle name="Millares 14 5 2 2 3" xfId="2020" xr:uid="{9D5E9B4B-BED8-4295-BC53-4534A34B631B}"/>
    <cellStyle name="Millares 14 5 2 3" xfId="1060" xr:uid="{399F26C0-E7AA-471C-9426-9C0E44BC08ED}"/>
    <cellStyle name="Millares 14 5 2 4" xfId="1700" xr:uid="{07E6719A-A6B2-45A3-9A3F-B58CCF5A1089}"/>
    <cellStyle name="Millares 14 5 3" xfId="541" xr:uid="{00000000-0005-0000-0000-000079000000}"/>
    <cellStyle name="Millares 14 5 3 2" xfId="1220" xr:uid="{E5A078AF-9BFE-45FB-B454-049A67FAE543}"/>
    <cellStyle name="Millares 14 5 3 3" xfId="1860" xr:uid="{FAE540C7-F82C-4ECA-B401-93104C163D7B}"/>
    <cellStyle name="Millares 14 5 4" xfId="900" xr:uid="{4CB9F364-8660-4D52-81D8-E5F0EC628420}"/>
    <cellStyle name="Millares 14 5 5" xfId="1540" xr:uid="{3CBAA02F-7C43-47FE-B41B-35EA5F012C78}"/>
    <cellStyle name="Millares 14 6" xfId="214" xr:uid="{00000000-0005-0000-0000-00007A000000}"/>
    <cellStyle name="Millares 14 6 2" xfId="581" xr:uid="{00000000-0005-0000-0000-00007B000000}"/>
    <cellStyle name="Millares 14 6 2 2" xfId="1252" xr:uid="{462B9BC4-DEE6-4DF9-963E-2C8F94EBD2B4}"/>
    <cellStyle name="Millares 14 6 2 3" xfId="1892" xr:uid="{7A0BC740-C795-4406-AA98-899C828D7687}"/>
    <cellStyle name="Millares 14 6 3" xfId="932" xr:uid="{0B05CE5E-83AA-4D24-8185-E086BA74805F}"/>
    <cellStyle name="Millares 14 6 4" xfId="1572" xr:uid="{9D64D28D-1186-4AA9-8E7D-D50588D1B06D}"/>
    <cellStyle name="Millares 14 7" xfId="401" xr:uid="{00000000-0005-0000-0000-00007C000000}"/>
    <cellStyle name="Millares 14 7 2" xfId="1092" xr:uid="{7E2B6CC1-8F0E-475D-8E46-F584A08E68CA}"/>
    <cellStyle name="Millares 14 7 3" xfId="1732" xr:uid="{5879D1BA-149E-492D-B7DD-575D8FE0FC07}"/>
    <cellStyle name="Millares 14 8" xfId="772" xr:uid="{18F35D1C-2F7F-4AF8-9296-F612F595FC92}"/>
    <cellStyle name="Millares 14 9" xfId="1412" xr:uid="{98CE58BC-5EBA-472E-AB65-63F147D41D48}"/>
    <cellStyle name="Millares 15" xfId="29" xr:uid="{00000000-0005-0000-0000-00007D000000}"/>
    <cellStyle name="Millares 15 2" xfId="64" xr:uid="{00000000-0005-0000-0000-00007E000000}"/>
    <cellStyle name="Millares 15 2 2" xfId="245" xr:uid="{00000000-0005-0000-0000-00007F000000}"/>
    <cellStyle name="Millares 15 2 2 2" xfId="612" xr:uid="{00000000-0005-0000-0000-000080000000}"/>
    <cellStyle name="Millares 15 2 2 2 2" xfId="1280" xr:uid="{E251796D-40BE-406D-AE23-420E1B8C823E}"/>
    <cellStyle name="Millares 15 2 2 2 3" xfId="1920" xr:uid="{25F73505-8B2A-4D95-A025-5A464101BB45}"/>
    <cellStyle name="Millares 15 2 2 3" xfId="960" xr:uid="{896D7E27-A383-4232-B17F-47B380A20E5A}"/>
    <cellStyle name="Millares 15 2 2 4" xfId="1600" xr:uid="{23B011F8-EDE9-4C27-9342-B008896AB717}"/>
    <cellStyle name="Millares 15 2 3" xfId="432" xr:uid="{00000000-0005-0000-0000-000081000000}"/>
    <cellStyle name="Millares 15 2 3 2" xfId="1120" xr:uid="{93969B34-2457-4EDA-B11B-4BEDEEE0A706}"/>
    <cellStyle name="Millares 15 2 3 3" xfId="1760" xr:uid="{397C4C55-5040-487C-83DE-4032EB35995E}"/>
    <cellStyle name="Millares 15 2 4" xfId="800" xr:uid="{346B05DE-1E44-4A69-8C2C-FEF2231B942D}"/>
    <cellStyle name="Millares 15 2 5" xfId="1440" xr:uid="{D35F1243-085D-4150-965A-291E901E9E95}"/>
    <cellStyle name="Millares 15 3" xfId="99" xr:uid="{00000000-0005-0000-0000-000082000000}"/>
    <cellStyle name="Millares 15 3 2" xfId="280" xr:uid="{00000000-0005-0000-0000-000083000000}"/>
    <cellStyle name="Millares 15 3 2 2" xfId="647" xr:uid="{00000000-0005-0000-0000-000084000000}"/>
    <cellStyle name="Millares 15 3 2 2 2" xfId="1312" xr:uid="{6A81A622-C6E7-4A31-A74C-9D84FD5CA829}"/>
    <cellStyle name="Millares 15 3 2 2 3" xfId="1952" xr:uid="{CFC2F967-BB5F-406F-9B70-6E50313D83AF}"/>
    <cellStyle name="Millares 15 3 2 3" xfId="992" xr:uid="{9B38E512-C07B-4C50-92E5-B3986B660BF2}"/>
    <cellStyle name="Millares 15 3 2 4" xfId="1632" xr:uid="{B35964DC-B55C-48C4-AF93-6339286F478B}"/>
    <cellStyle name="Millares 15 3 3" xfId="467" xr:uid="{00000000-0005-0000-0000-000085000000}"/>
    <cellStyle name="Millares 15 3 3 2" xfId="1152" xr:uid="{0F65DDDB-6614-405B-8662-36FA29D5F77A}"/>
    <cellStyle name="Millares 15 3 3 3" xfId="1792" xr:uid="{3DDB41B9-A92A-4206-A5CE-8A555CDDE6C5}"/>
    <cellStyle name="Millares 15 3 4" xfId="832" xr:uid="{FE64FC48-7711-4917-BDF8-EE70393A47AE}"/>
    <cellStyle name="Millares 15 3 5" xfId="1472" xr:uid="{A6AD8DB0-EB24-4006-B360-509B090E34DD}"/>
    <cellStyle name="Millares 15 4" xfId="134" xr:uid="{00000000-0005-0000-0000-000086000000}"/>
    <cellStyle name="Millares 15 4 2" xfId="315" xr:uid="{00000000-0005-0000-0000-000087000000}"/>
    <cellStyle name="Millares 15 4 2 2" xfId="682" xr:uid="{00000000-0005-0000-0000-000088000000}"/>
    <cellStyle name="Millares 15 4 2 2 2" xfId="1344" xr:uid="{D0CF7E5F-C2BA-4692-A067-B14337BF3C4D}"/>
    <cellStyle name="Millares 15 4 2 2 3" xfId="1984" xr:uid="{66892307-284F-4005-AD28-0CEA811DA38E}"/>
    <cellStyle name="Millares 15 4 2 3" xfId="1024" xr:uid="{BE426DB2-5520-45BC-BD7C-4F04EAB53243}"/>
    <cellStyle name="Millares 15 4 2 4" xfId="1664" xr:uid="{7C1D9D22-3DD6-481F-9DF7-74FF821FF1E4}"/>
    <cellStyle name="Millares 15 4 3" xfId="502" xr:uid="{00000000-0005-0000-0000-000089000000}"/>
    <cellStyle name="Millares 15 4 3 2" xfId="1184" xr:uid="{F0ED21AA-6CA8-4A05-BA55-A35D3BAD29AE}"/>
    <cellStyle name="Millares 15 4 3 3" xfId="1824" xr:uid="{D1AAE1C4-60D3-4277-B808-51B5F248A58C}"/>
    <cellStyle name="Millares 15 4 4" xfId="864" xr:uid="{897CD445-C982-4CE0-96E4-6FD4EC1CB359}"/>
    <cellStyle name="Millares 15 4 5" xfId="1504" xr:uid="{20AA93B1-EED5-4C12-8017-94385D92757E}"/>
    <cellStyle name="Millares 15 5" xfId="170" xr:uid="{00000000-0005-0000-0000-00008A000000}"/>
    <cellStyle name="Millares 15 5 2" xfId="350" xr:uid="{00000000-0005-0000-0000-00008B000000}"/>
    <cellStyle name="Millares 15 5 2 2" xfId="717" xr:uid="{00000000-0005-0000-0000-00008C000000}"/>
    <cellStyle name="Millares 15 5 2 2 2" xfId="1376" xr:uid="{43499A93-B32B-475D-BEF9-F96D16CC3CD8}"/>
    <cellStyle name="Millares 15 5 2 2 3" xfId="2016" xr:uid="{628C1C08-0F2D-4331-A293-18050F4493B0}"/>
    <cellStyle name="Millares 15 5 2 3" xfId="1056" xr:uid="{9C203A0F-D6BD-489A-84D7-8D34FB21578C}"/>
    <cellStyle name="Millares 15 5 2 4" xfId="1696" xr:uid="{B03D8820-52FB-4B8C-89EF-69E43E0B5C7E}"/>
    <cellStyle name="Millares 15 5 3" xfId="537" xr:uid="{00000000-0005-0000-0000-00008D000000}"/>
    <cellStyle name="Millares 15 5 3 2" xfId="1216" xr:uid="{BB13BD8E-0B1D-4704-9E3E-6F8F73C9A911}"/>
    <cellStyle name="Millares 15 5 3 3" xfId="1856" xr:uid="{222592EC-C27E-4AD1-A26F-6B0D1F61747C}"/>
    <cellStyle name="Millares 15 5 4" xfId="896" xr:uid="{9CF106F0-B078-4A4F-B2D0-D61E3AAAC616}"/>
    <cellStyle name="Millares 15 5 5" xfId="1536" xr:uid="{0BA1D7E7-1ED9-4CA9-A84F-FD92D4B38197}"/>
    <cellStyle name="Millares 15 6" xfId="210" xr:uid="{00000000-0005-0000-0000-00008E000000}"/>
    <cellStyle name="Millares 15 6 2" xfId="577" xr:uid="{00000000-0005-0000-0000-00008F000000}"/>
    <cellStyle name="Millares 15 6 2 2" xfId="1248" xr:uid="{EB995087-C0A8-445A-A036-08A7015DDFF2}"/>
    <cellStyle name="Millares 15 6 2 3" xfId="1888" xr:uid="{88ACA5C6-1118-48F5-9357-543D01EBCF54}"/>
    <cellStyle name="Millares 15 6 3" xfId="928" xr:uid="{362739B6-8687-418E-87C3-E4F77A2AD102}"/>
    <cellStyle name="Millares 15 6 4" xfId="1568" xr:uid="{C30F2BD1-3AFD-42A6-B123-BD1739C4C2C8}"/>
    <cellStyle name="Millares 15 7" xfId="397" xr:uid="{00000000-0005-0000-0000-000090000000}"/>
    <cellStyle name="Millares 15 7 2" xfId="1088" xr:uid="{06C46742-665E-42A6-BED3-E00943C2E28D}"/>
    <cellStyle name="Millares 15 7 3" xfId="1728" xr:uid="{1325A2CE-BEFF-46B1-B435-C3BF3DBB6FAE}"/>
    <cellStyle name="Millares 15 8" xfId="768" xr:uid="{BF5AA35A-5E7C-4F49-9775-950F3A03D75F}"/>
    <cellStyle name="Millares 15 9" xfId="1408" xr:uid="{F04FE6B1-2AED-4419-9F42-0F11C0F7E49D}"/>
    <cellStyle name="Millares 16" xfId="30" xr:uid="{00000000-0005-0000-0000-000091000000}"/>
    <cellStyle name="Millares 16 2" xfId="65" xr:uid="{00000000-0005-0000-0000-000092000000}"/>
    <cellStyle name="Millares 16 2 2" xfId="246" xr:uid="{00000000-0005-0000-0000-000093000000}"/>
    <cellStyle name="Millares 16 2 2 2" xfId="613" xr:uid="{00000000-0005-0000-0000-000094000000}"/>
    <cellStyle name="Millares 16 2 2 2 2" xfId="1281" xr:uid="{FED9E9F6-323B-4FC0-98FE-A1BE6AA56E67}"/>
    <cellStyle name="Millares 16 2 2 2 3" xfId="1921" xr:uid="{F81ACC4A-B5AF-4113-8A32-E503FED60560}"/>
    <cellStyle name="Millares 16 2 2 3" xfId="961" xr:uid="{15909456-6AAA-421B-AF17-A868488E64B5}"/>
    <cellStyle name="Millares 16 2 2 4" xfId="1601" xr:uid="{F9B97407-A04F-4BA0-867F-2157B7E76910}"/>
    <cellStyle name="Millares 16 2 3" xfId="433" xr:uid="{00000000-0005-0000-0000-000095000000}"/>
    <cellStyle name="Millares 16 2 3 2" xfId="1121" xr:uid="{690CE7EA-A637-48F3-9374-06C222095BCC}"/>
    <cellStyle name="Millares 16 2 3 3" xfId="1761" xr:uid="{4748EB80-B39E-462E-B4D8-D3E5C8EBA81D}"/>
    <cellStyle name="Millares 16 2 4" xfId="801" xr:uid="{90ADB8F5-4B29-4AEC-9F8E-1BF2BFC76337}"/>
    <cellStyle name="Millares 16 2 5" xfId="1441" xr:uid="{D34AFA6F-1864-4342-972A-75DCAE173D58}"/>
    <cellStyle name="Millares 16 3" xfId="100" xr:uid="{00000000-0005-0000-0000-000096000000}"/>
    <cellStyle name="Millares 16 3 2" xfId="281" xr:uid="{00000000-0005-0000-0000-000097000000}"/>
    <cellStyle name="Millares 16 3 2 2" xfId="648" xr:uid="{00000000-0005-0000-0000-000098000000}"/>
    <cellStyle name="Millares 16 3 2 2 2" xfId="1313" xr:uid="{6EDF5413-E689-4D36-88FE-16955B826025}"/>
    <cellStyle name="Millares 16 3 2 2 3" xfId="1953" xr:uid="{365BE650-B343-4B41-B417-350EA59BA379}"/>
    <cellStyle name="Millares 16 3 2 3" xfId="993" xr:uid="{D3B3A7AB-A74A-43C3-827D-2FAE47C87C21}"/>
    <cellStyle name="Millares 16 3 2 4" xfId="1633" xr:uid="{39A3EF2B-7CC4-4EFA-8BA5-7811DC68A05A}"/>
    <cellStyle name="Millares 16 3 3" xfId="468" xr:uid="{00000000-0005-0000-0000-000099000000}"/>
    <cellStyle name="Millares 16 3 3 2" xfId="1153" xr:uid="{4A5DD255-E847-43EB-ABBF-4748A8615C51}"/>
    <cellStyle name="Millares 16 3 3 3" xfId="1793" xr:uid="{B95EF444-5A76-49D3-A116-52B424CE4748}"/>
    <cellStyle name="Millares 16 3 4" xfId="833" xr:uid="{D4FA5EB3-0C96-49D5-B48B-71C6FDBDA668}"/>
    <cellStyle name="Millares 16 3 5" xfId="1473" xr:uid="{11BBFF4B-F940-4E02-860F-183A81CD4A38}"/>
    <cellStyle name="Millares 16 4" xfId="135" xr:uid="{00000000-0005-0000-0000-00009A000000}"/>
    <cellStyle name="Millares 16 4 2" xfId="316" xr:uid="{00000000-0005-0000-0000-00009B000000}"/>
    <cellStyle name="Millares 16 4 2 2" xfId="683" xr:uid="{00000000-0005-0000-0000-00009C000000}"/>
    <cellStyle name="Millares 16 4 2 2 2" xfId="1345" xr:uid="{877206B0-8BCA-4775-A98E-E0488B34A694}"/>
    <cellStyle name="Millares 16 4 2 2 3" xfId="1985" xr:uid="{C563300F-890B-4DB4-AC67-2C09AB8BABED}"/>
    <cellStyle name="Millares 16 4 2 3" xfId="1025" xr:uid="{FAB23728-096A-4F21-8F15-41984F7C1ED4}"/>
    <cellStyle name="Millares 16 4 2 4" xfId="1665" xr:uid="{DE96AA3C-382E-4A4F-ADF2-50500C8FE36B}"/>
    <cellStyle name="Millares 16 4 3" xfId="503" xr:uid="{00000000-0005-0000-0000-00009D000000}"/>
    <cellStyle name="Millares 16 4 3 2" xfId="1185" xr:uid="{A6D05868-AB2A-4972-A7E3-5A3D59BA264C}"/>
    <cellStyle name="Millares 16 4 3 3" xfId="1825" xr:uid="{FFEF0D31-5DE0-422E-96AF-9FC805467665}"/>
    <cellStyle name="Millares 16 4 4" xfId="865" xr:uid="{97295C2D-B9AA-45D5-9FA3-1C482B5B7DCF}"/>
    <cellStyle name="Millares 16 4 5" xfId="1505" xr:uid="{2E571C65-9B86-4205-A31E-DAEC9EE10CEF}"/>
    <cellStyle name="Millares 16 5" xfId="171" xr:uid="{00000000-0005-0000-0000-00009E000000}"/>
    <cellStyle name="Millares 16 5 2" xfId="351" xr:uid="{00000000-0005-0000-0000-00009F000000}"/>
    <cellStyle name="Millares 16 5 2 2" xfId="718" xr:uid="{00000000-0005-0000-0000-0000A0000000}"/>
    <cellStyle name="Millares 16 5 2 2 2" xfId="1377" xr:uid="{60E7CA3F-8714-4C51-985E-A41643AB9198}"/>
    <cellStyle name="Millares 16 5 2 2 3" xfId="2017" xr:uid="{4092279E-A4B8-45C0-BEBA-BBDE4A7DE973}"/>
    <cellStyle name="Millares 16 5 2 3" xfId="1057" xr:uid="{E3F7DC6C-0E54-4E4E-BEFB-B81285D6EC12}"/>
    <cellStyle name="Millares 16 5 2 4" xfId="1697" xr:uid="{208675B2-D395-44B3-A3DA-B4B417772320}"/>
    <cellStyle name="Millares 16 5 3" xfId="538" xr:uid="{00000000-0005-0000-0000-0000A1000000}"/>
    <cellStyle name="Millares 16 5 3 2" xfId="1217" xr:uid="{72CF0B41-1303-410D-ABE0-BE2E9CA3744C}"/>
    <cellStyle name="Millares 16 5 3 3" xfId="1857" xr:uid="{02F36DAC-5740-46EF-9871-D4230A9803AE}"/>
    <cellStyle name="Millares 16 5 4" xfId="897" xr:uid="{DDD750AF-A052-455F-83CA-48E6B22175EE}"/>
    <cellStyle name="Millares 16 5 5" xfId="1537" xr:uid="{4F752B1B-6D36-4F1D-AA13-BD9F5336F6E2}"/>
    <cellStyle name="Millares 16 6" xfId="211" xr:uid="{00000000-0005-0000-0000-0000A2000000}"/>
    <cellStyle name="Millares 16 6 2" xfId="578" xr:uid="{00000000-0005-0000-0000-0000A3000000}"/>
    <cellStyle name="Millares 16 6 2 2" xfId="1249" xr:uid="{E3642A10-7B76-4770-BD66-47E9E9445F20}"/>
    <cellStyle name="Millares 16 6 2 3" xfId="1889" xr:uid="{309EB962-4B96-45F1-A996-8718D9540817}"/>
    <cellStyle name="Millares 16 6 3" xfId="929" xr:uid="{2D4C4F3F-F416-4A76-9617-06DE0B282766}"/>
    <cellStyle name="Millares 16 6 4" xfId="1569" xr:uid="{D5F0E9BD-EE97-40DF-B23C-978D58C2D33C}"/>
    <cellStyle name="Millares 16 7" xfId="398" xr:uid="{00000000-0005-0000-0000-0000A4000000}"/>
    <cellStyle name="Millares 16 7 2" xfId="1089" xr:uid="{3FD62D63-1CA6-4DA3-88CB-F8208986FFCC}"/>
    <cellStyle name="Millares 16 7 3" xfId="1729" xr:uid="{19E47EFF-FCA4-4C9C-A94C-97FAA6A266A5}"/>
    <cellStyle name="Millares 16 8" xfId="769" xr:uid="{5CD25AF1-BD85-4B4D-AF33-4D5F7E3F064D}"/>
    <cellStyle name="Millares 16 9" xfId="1409" xr:uid="{86762DF7-3B1C-439C-9387-4F3776AE3345}"/>
    <cellStyle name="Millares 17" xfId="34" xr:uid="{00000000-0005-0000-0000-0000A5000000}"/>
    <cellStyle name="Millares 17 2" xfId="69" xr:uid="{00000000-0005-0000-0000-0000A6000000}"/>
    <cellStyle name="Millares 17 2 2" xfId="250" xr:uid="{00000000-0005-0000-0000-0000A7000000}"/>
    <cellStyle name="Millares 17 2 2 2" xfId="617" xr:uid="{00000000-0005-0000-0000-0000A8000000}"/>
    <cellStyle name="Millares 17 2 2 2 2" xfId="1285" xr:uid="{92DC5966-72C9-4AB0-9265-C65446CF07B4}"/>
    <cellStyle name="Millares 17 2 2 2 3" xfId="1925" xr:uid="{8A658A5A-AE07-491B-AEAF-F9DFB25ABE84}"/>
    <cellStyle name="Millares 17 2 2 3" xfId="965" xr:uid="{08222B7A-7B4C-4CEC-86F5-46786BA001AE}"/>
    <cellStyle name="Millares 17 2 2 4" xfId="1605" xr:uid="{97F71AF1-87F3-45A8-8AE3-720B182F5E9A}"/>
    <cellStyle name="Millares 17 2 3" xfId="437" xr:uid="{00000000-0005-0000-0000-0000A9000000}"/>
    <cellStyle name="Millares 17 2 3 2" xfId="1125" xr:uid="{A181815C-6D61-4B26-AB8C-06DE10265CB6}"/>
    <cellStyle name="Millares 17 2 3 3" xfId="1765" xr:uid="{8E610BD1-63A6-481E-B029-48B4E2FE874D}"/>
    <cellStyle name="Millares 17 2 4" xfId="805" xr:uid="{03FD9A4F-697E-47FE-A647-2D0FB7205B8C}"/>
    <cellStyle name="Millares 17 2 5" xfId="1445" xr:uid="{5945E94B-4F6D-4136-82E0-084E2BB3BA66}"/>
    <cellStyle name="Millares 17 3" xfId="104" xr:uid="{00000000-0005-0000-0000-0000AA000000}"/>
    <cellStyle name="Millares 17 3 2" xfId="285" xr:uid="{00000000-0005-0000-0000-0000AB000000}"/>
    <cellStyle name="Millares 17 3 2 2" xfId="652" xr:uid="{00000000-0005-0000-0000-0000AC000000}"/>
    <cellStyle name="Millares 17 3 2 2 2" xfId="1317" xr:uid="{E69C36A1-392B-4054-985B-30BCC9DF7AF1}"/>
    <cellStyle name="Millares 17 3 2 2 3" xfId="1957" xr:uid="{2F1A5FC7-5FFC-493A-B05A-150946DD29E6}"/>
    <cellStyle name="Millares 17 3 2 3" xfId="997" xr:uid="{AC4105ED-B441-4037-A310-C5F5DF156B39}"/>
    <cellStyle name="Millares 17 3 2 4" xfId="1637" xr:uid="{41C76DBF-E163-4215-9121-BF7A6492D84A}"/>
    <cellStyle name="Millares 17 3 3" xfId="472" xr:uid="{00000000-0005-0000-0000-0000AD000000}"/>
    <cellStyle name="Millares 17 3 3 2" xfId="1157" xr:uid="{17D083CF-0460-40FA-9148-FA38EABE136A}"/>
    <cellStyle name="Millares 17 3 3 3" xfId="1797" xr:uid="{FB535DEB-4D60-4254-B44A-7DB7D2EDC6F6}"/>
    <cellStyle name="Millares 17 3 4" xfId="837" xr:uid="{BA7896CA-871F-41E1-96E5-71E6FF9EFCB3}"/>
    <cellStyle name="Millares 17 3 5" xfId="1477" xr:uid="{FF0158E0-E639-47FF-A0B4-2F8EF8562F4F}"/>
    <cellStyle name="Millares 17 4" xfId="139" xr:uid="{00000000-0005-0000-0000-0000AE000000}"/>
    <cellStyle name="Millares 17 4 2" xfId="320" xr:uid="{00000000-0005-0000-0000-0000AF000000}"/>
    <cellStyle name="Millares 17 4 2 2" xfId="687" xr:uid="{00000000-0005-0000-0000-0000B0000000}"/>
    <cellStyle name="Millares 17 4 2 2 2" xfId="1349" xr:uid="{917EA872-799B-44BC-A6DD-7D9A24615B26}"/>
    <cellStyle name="Millares 17 4 2 2 3" xfId="1989" xr:uid="{E8E74078-5822-4929-B055-93F5C5089ABF}"/>
    <cellStyle name="Millares 17 4 2 3" xfId="1029" xr:uid="{B9640F10-EA76-4502-87E0-818CBB055CD5}"/>
    <cellStyle name="Millares 17 4 2 4" xfId="1669" xr:uid="{5F36017D-13A2-4217-9FAB-4BCA4233440E}"/>
    <cellStyle name="Millares 17 4 3" xfId="507" xr:uid="{00000000-0005-0000-0000-0000B1000000}"/>
    <cellStyle name="Millares 17 4 3 2" xfId="1189" xr:uid="{17FF50DB-BC2A-468B-A207-48C28910A1F7}"/>
    <cellStyle name="Millares 17 4 3 3" xfId="1829" xr:uid="{DB8CA0AF-87C0-42D2-9F43-3155A1B0518A}"/>
    <cellStyle name="Millares 17 4 4" xfId="869" xr:uid="{D37E79C3-4E8B-4F96-B162-86860D1876B1}"/>
    <cellStyle name="Millares 17 4 5" xfId="1509" xr:uid="{D41B0138-2CD4-4B57-8E9A-86EF57DD4D22}"/>
    <cellStyle name="Millares 17 5" xfId="175" xr:uid="{00000000-0005-0000-0000-0000B2000000}"/>
    <cellStyle name="Millares 17 5 2" xfId="355" xr:uid="{00000000-0005-0000-0000-0000B3000000}"/>
    <cellStyle name="Millares 17 5 2 2" xfId="722" xr:uid="{00000000-0005-0000-0000-0000B4000000}"/>
    <cellStyle name="Millares 17 5 2 2 2" xfId="1381" xr:uid="{3BD1966B-6FAC-40D7-8A6B-CBF80C2F347C}"/>
    <cellStyle name="Millares 17 5 2 2 3" xfId="2021" xr:uid="{BB4A04D9-8E9B-44DB-8D3C-C31A6E2DF6CB}"/>
    <cellStyle name="Millares 17 5 2 3" xfId="1061" xr:uid="{3212A661-8DF0-467C-B445-82803D817E8E}"/>
    <cellStyle name="Millares 17 5 2 4" xfId="1701" xr:uid="{77A6E1EB-EA30-470C-AECE-7A9C9FB4EBDB}"/>
    <cellStyle name="Millares 17 5 3" xfId="542" xr:uid="{00000000-0005-0000-0000-0000B5000000}"/>
    <cellStyle name="Millares 17 5 3 2" xfId="1221" xr:uid="{174DC9C4-4507-4496-8BBC-AA7577F3B31B}"/>
    <cellStyle name="Millares 17 5 3 3" xfId="1861" xr:uid="{2DC47A32-5316-4BBF-9555-ED6CB799AD39}"/>
    <cellStyle name="Millares 17 5 4" xfId="901" xr:uid="{DC06F486-17B5-4685-A27F-B6027DBB20D9}"/>
    <cellStyle name="Millares 17 5 5" xfId="1541" xr:uid="{AE4CFE87-97C7-434A-8892-907B0C3CF5FC}"/>
    <cellStyle name="Millares 17 6" xfId="215" xr:uid="{00000000-0005-0000-0000-0000B6000000}"/>
    <cellStyle name="Millares 17 6 2" xfId="582" xr:uid="{00000000-0005-0000-0000-0000B7000000}"/>
    <cellStyle name="Millares 17 6 2 2" xfId="1253" xr:uid="{AF3F3FAB-52B0-4CF3-8104-A40484B2B9B2}"/>
    <cellStyle name="Millares 17 6 2 3" xfId="1893" xr:uid="{DB326B3C-7C56-4FB6-920A-66B14D9AC71C}"/>
    <cellStyle name="Millares 17 6 3" xfId="933" xr:uid="{C9F1B63E-C85A-4172-992E-A46EFBCFE507}"/>
    <cellStyle name="Millares 17 6 4" xfId="1573" xr:uid="{F5EFCE2D-2608-4186-870A-B3D4E7062D10}"/>
    <cellStyle name="Millares 17 7" xfId="402" xr:uid="{00000000-0005-0000-0000-0000B8000000}"/>
    <cellStyle name="Millares 17 7 2" xfId="1093" xr:uid="{F04F2C09-2F87-426D-9016-9A449740714D}"/>
    <cellStyle name="Millares 17 7 3" xfId="1733" xr:uid="{2696BB54-1B09-42F5-8217-735E7910626D}"/>
    <cellStyle name="Millares 17 8" xfId="773" xr:uid="{09E7F0B1-84BF-4380-ADA6-665EAED380A0}"/>
    <cellStyle name="Millares 17 9" xfId="1413" xr:uid="{59FF582A-C0CF-4CE6-94F5-4549D0D2B8D0}"/>
    <cellStyle name="Millares 18" xfId="35" xr:uid="{00000000-0005-0000-0000-0000B9000000}"/>
    <cellStyle name="Millares 18 2" xfId="70" xr:uid="{00000000-0005-0000-0000-0000BA000000}"/>
    <cellStyle name="Millares 18 2 2" xfId="251" xr:uid="{00000000-0005-0000-0000-0000BB000000}"/>
    <cellStyle name="Millares 18 2 2 2" xfId="618" xr:uid="{00000000-0005-0000-0000-0000BC000000}"/>
    <cellStyle name="Millares 18 2 2 2 2" xfId="1286" xr:uid="{B6A83062-CCB2-41D1-83DE-1AC0256CD203}"/>
    <cellStyle name="Millares 18 2 2 2 3" xfId="1926" xr:uid="{A7737FBB-512C-4374-A910-32F3F659BA75}"/>
    <cellStyle name="Millares 18 2 2 3" xfId="966" xr:uid="{A7A11B31-E8E4-4AF1-806B-D70A4928B19D}"/>
    <cellStyle name="Millares 18 2 2 4" xfId="1606" xr:uid="{9DBB01C6-B67C-4C28-B605-14AC355D0F70}"/>
    <cellStyle name="Millares 18 2 3" xfId="438" xr:uid="{00000000-0005-0000-0000-0000BD000000}"/>
    <cellStyle name="Millares 18 2 3 2" xfId="1126" xr:uid="{08E26B73-A757-4C98-8891-E71C2AECB9C1}"/>
    <cellStyle name="Millares 18 2 3 3" xfId="1766" xr:uid="{1FC56EB8-6C31-4AE3-AA68-432B970C3EE1}"/>
    <cellStyle name="Millares 18 2 4" xfId="806" xr:uid="{705EA674-0C7B-4D47-826B-8192646B7996}"/>
    <cellStyle name="Millares 18 2 5" xfId="1446" xr:uid="{08113359-247D-4635-9FE7-26DF6DD242ED}"/>
    <cellStyle name="Millares 18 3" xfId="105" xr:uid="{00000000-0005-0000-0000-0000BE000000}"/>
    <cellStyle name="Millares 18 3 2" xfId="286" xr:uid="{00000000-0005-0000-0000-0000BF000000}"/>
    <cellStyle name="Millares 18 3 2 2" xfId="653" xr:uid="{00000000-0005-0000-0000-0000C0000000}"/>
    <cellStyle name="Millares 18 3 2 2 2" xfId="1318" xr:uid="{76896131-09B2-4B95-93AF-BA18ADD5E3FE}"/>
    <cellStyle name="Millares 18 3 2 2 3" xfId="1958" xr:uid="{CAFE8644-E38F-4F02-B3A0-5A3CCE62CE91}"/>
    <cellStyle name="Millares 18 3 2 3" xfId="998" xr:uid="{B2F6874F-2AF5-4A57-BCE3-CF9B1470A221}"/>
    <cellStyle name="Millares 18 3 2 4" xfId="1638" xr:uid="{132D697F-A00A-4C6E-858A-96BC0F754355}"/>
    <cellStyle name="Millares 18 3 3" xfId="473" xr:uid="{00000000-0005-0000-0000-0000C1000000}"/>
    <cellStyle name="Millares 18 3 3 2" xfId="1158" xr:uid="{E33A0771-C150-4455-A7A2-7E3AE41173E9}"/>
    <cellStyle name="Millares 18 3 3 3" xfId="1798" xr:uid="{59457C05-2A22-4D8C-9AE3-23A08793B888}"/>
    <cellStyle name="Millares 18 3 4" xfId="838" xr:uid="{6638D47C-6CE0-48FB-A338-C884AC194EE7}"/>
    <cellStyle name="Millares 18 3 5" xfId="1478" xr:uid="{8464BF01-CC72-4C42-93D6-DE1AA330BF18}"/>
    <cellStyle name="Millares 18 4" xfId="140" xr:uid="{00000000-0005-0000-0000-0000C2000000}"/>
    <cellStyle name="Millares 18 4 2" xfId="321" xr:uid="{00000000-0005-0000-0000-0000C3000000}"/>
    <cellStyle name="Millares 18 4 2 2" xfId="688" xr:uid="{00000000-0005-0000-0000-0000C4000000}"/>
    <cellStyle name="Millares 18 4 2 2 2" xfId="1350" xr:uid="{8D841319-2CD6-46AF-A14B-FCF3469C73EC}"/>
    <cellStyle name="Millares 18 4 2 2 3" xfId="1990" xr:uid="{60CD4CC4-4557-45B0-BD63-1E8440EB2AAB}"/>
    <cellStyle name="Millares 18 4 2 3" xfId="1030" xr:uid="{C5412CA9-B9AF-4889-8DD5-22B7E09D4B75}"/>
    <cellStyle name="Millares 18 4 2 4" xfId="1670" xr:uid="{C894D25C-A633-409A-ACDE-2EBD852768A9}"/>
    <cellStyle name="Millares 18 4 3" xfId="508" xr:uid="{00000000-0005-0000-0000-0000C5000000}"/>
    <cellStyle name="Millares 18 4 3 2" xfId="1190" xr:uid="{2E5A5127-1238-48A2-8C6B-99EB96009825}"/>
    <cellStyle name="Millares 18 4 3 3" xfId="1830" xr:uid="{D45AACF3-2884-43C5-97AD-7E8BF7DC7CFE}"/>
    <cellStyle name="Millares 18 4 4" xfId="870" xr:uid="{8BDCCB3A-D71B-46FF-A9E5-AF92935BDE86}"/>
    <cellStyle name="Millares 18 4 5" xfId="1510" xr:uid="{7BA0DC11-8179-44E1-87D1-8B2EAF8457C4}"/>
    <cellStyle name="Millares 18 5" xfId="176" xr:uid="{00000000-0005-0000-0000-0000C6000000}"/>
    <cellStyle name="Millares 18 5 2" xfId="356" xr:uid="{00000000-0005-0000-0000-0000C7000000}"/>
    <cellStyle name="Millares 18 5 2 2" xfId="723" xr:uid="{00000000-0005-0000-0000-0000C8000000}"/>
    <cellStyle name="Millares 18 5 2 2 2" xfId="1382" xr:uid="{AC1F5C0D-0474-4952-9426-BB8420E05327}"/>
    <cellStyle name="Millares 18 5 2 2 3" xfId="2022" xr:uid="{32E8D8B1-AC2D-4A2A-ACEE-9EA85AD38BCC}"/>
    <cellStyle name="Millares 18 5 2 3" xfId="1062" xr:uid="{C898123C-6300-41C4-BD85-CAB904E44A1A}"/>
    <cellStyle name="Millares 18 5 2 4" xfId="1702" xr:uid="{B0FC4FBE-E4FE-4CC5-925E-F8910A238507}"/>
    <cellStyle name="Millares 18 5 3" xfId="543" xr:uid="{00000000-0005-0000-0000-0000C9000000}"/>
    <cellStyle name="Millares 18 5 3 2" xfId="1222" xr:uid="{631BCAB7-9311-4A52-A3A4-B111E35816B7}"/>
    <cellStyle name="Millares 18 5 3 3" xfId="1862" xr:uid="{4C846531-1C5E-4386-B440-37DCE092F9E7}"/>
    <cellStyle name="Millares 18 5 4" xfId="902" xr:uid="{0A0C388D-9683-4A55-B215-2CB0771A4F2B}"/>
    <cellStyle name="Millares 18 5 5" xfId="1542" xr:uid="{41342F50-8698-439E-AA5B-C52A1729DB1C}"/>
    <cellStyle name="Millares 18 6" xfId="216" xr:uid="{00000000-0005-0000-0000-0000CA000000}"/>
    <cellStyle name="Millares 18 6 2" xfId="583" xr:uid="{00000000-0005-0000-0000-0000CB000000}"/>
    <cellStyle name="Millares 18 6 2 2" xfId="1254" xr:uid="{CF7072D3-4267-4DB7-ACBC-4993C337C53E}"/>
    <cellStyle name="Millares 18 6 2 3" xfId="1894" xr:uid="{A5A7464F-72E4-4389-B70F-D3BD10811688}"/>
    <cellStyle name="Millares 18 6 3" xfId="934" xr:uid="{5EAC485E-1E3C-41BC-91F7-4249248858C1}"/>
    <cellStyle name="Millares 18 6 4" xfId="1574" xr:uid="{3E483C76-112F-4097-B439-46E1C9527816}"/>
    <cellStyle name="Millares 18 7" xfId="403" xr:uid="{00000000-0005-0000-0000-0000CC000000}"/>
    <cellStyle name="Millares 18 7 2" xfId="1094" xr:uid="{D646630F-D3DF-4C95-A001-EF28AEA984F9}"/>
    <cellStyle name="Millares 18 7 3" xfId="1734" xr:uid="{635348AD-937F-493D-A495-89E32EC4A899}"/>
    <cellStyle name="Millares 18 8" xfId="774" xr:uid="{B7DA6D9D-80E9-4D0D-824F-F1070F3F1E3D}"/>
    <cellStyle name="Millares 18 9" xfId="1414" xr:uid="{A4ACF5B9-D310-43E9-AB0C-761747AAD186}"/>
    <cellStyle name="Millares 19" xfId="36" xr:uid="{00000000-0005-0000-0000-0000CD000000}"/>
    <cellStyle name="Millares 19 2" xfId="71" xr:uid="{00000000-0005-0000-0000-0000CE000000}"/>
    <cellStyle name="Millares 19 2 2" xfId="252" xr:uid="{00000000-0005-0000-0000-0000CF000000}"/>
    <cellStyle name="Millares 19 2 2 2" xfId="619" xr:uid="{00000000-0005-0000-0000-0000D0000000}"/>
    <cellStyle name="Millares 19 2 2 2 2" xfId="1287" xr:uid="{87330C21-8ABC-43F8-8446-2B60D9255B0E}"/>
    <cellStyle name="Millares 19 2 2 2 3" xfId="1927" xr:uid="{4F9E32F8-D06A-49FA-83A4-828EE02865A7}"/>
    <cellStyle name="Millares 19 2 2 3" xfId="967" xr:uid="{1E0C09CB-1586-4F13-80C4-2816284622DE}"/>
    <cellStyle name="Millares 19 2 2 4" xfId="1607" xr:uid="{18E4268A-335D-496C-B0A4-0E7705DEDD87}"/>
    <cellStyle name="Millares 19 2 3" xfId="439" xr:uid="{00000000-0005-0000-0000-0000D1000000}"/>
    <cellStyle name="Millares 19 2 3 2" xfId="1127" xr:uid="{85B26D0E-400A-4761-BB3E-C408CA2EA7BB}"/>
    <cellStyle name="Millares 19 2 3 3" xfId="1767" xr:uid="{8A7DF289-3370-4D38-9E0C-27B760580B7D}"/>
    <cellStyle name="Millares 19 2 4" xfId="807" xr:uid="{5CB04BAB-E422-4448-9F14-771C0B8FE98A}"/>
    <cellStyle name="Millares 19 2 5" xfId="1447" xr:uid="{51498EDA-0007-42AD-9A3F-0BA17454D409}"/>
    <cellStyle name="Millares 19 3" xfId="106" xr:uid="{00000000-0005-0000-0000-0000D2000000}"/>
    <cellStyle name="Millares 19 3 2" xfId="287" xr:uid="{00000000-0005-0000-0000-0000D3000000}"/>
    <cellStyle name="Millares 19 3 2 2" xfId="654" xr:uid="{00000000-0005-0000-0000-0000D4000000}"/>
    <cellStyle name="Millares 19 3 2 2 2" xfId="1319" xr:uid="{D9E2F82B-7561-40B3-AA5D-8D7E5BBD5C95}"/>
    <cellStyle name="Millares 19 3 2 2 3" xfId="1959" xr:uid="{9C97FBE1-EFC8-48F4-8D4A-AFB6C6AACE29}"/>
    <cellStyle name="Millares 19 3 2 3" xfId="999" xr:uid="{20F201B1-D399-4F95-81B9-7973324A0941}"/>
    <cellStyle name="Millares 19 3 2 4" xfId="1639" xr:uid="{CA4CE586-B1E5-4657-BC54-5C0525478DD1}"/>
    <cellStyle name="Millares 19 3 3" xfId="474" xr:uid="{00000000-0005-0000-0000-0000D5000000}"/>
    <cellStyle name="Millares 19 3 3 2" xfId="1159" xr:uid="{86B5842C-EC43-4CAB-9945-15B76517988D}"/>
    <cellStyle name="Millares 19 3 3 3" xfId="1799" xr:uid="{ECD14483-1747-4C60-BDE5-B894D5374E5B}"/>
    <cellStyle name="Millares 19 3 4" xfId="839" xr:uid="{F4B4DBB1-0E92-432E-BC3A-A812CE9345FC}"/>
    <cellStyle name="Millares 19 3 5" xfId="1479" xr:uid="{7CDA5147-8FA2-49B0-87A2-335A0B022E04}"/>
    <cellStyle name="Millares 19 4" xfId="141" xr:uid="{00000000-0005-0000-0000-0000D6000000}"/>
    <cellStyle name="Millares 19 4 2" xfId="322" xr:uid="{00000000-0005-0000-0000-0000D7000000}"/>
    <cellStyle name="Millares 19 4 2 2" xfId="689" xr:uid="{00000000-0005-0000-0000-0000D8000000}"/>
    <cellStyle name="Millares 19 4 2 2 2" xfId="1351" xr:uid="{0B9FC86F-C907-442E-8004-6E3E8DE2F4C5}"/>
    <cellStyle name="Millares 19 4 2 2 3" xfId="1991" xr:uid="{294CDC02-85F6-487E-8383-8475CF398836}"/>
    <cellStyle name="Millares 19 4 2 3" xfId="1031" xr:uid="{0C772779-0660-4390-B0C9-B57AD5FC5058}"/>
    <cellStyle name="Millares 19 4 2 4" xfId="1671" xr:uid="{61319B37-4A96-4F5A-A70D-118294A60A75}"/>
    <cellStyle name="Millares 19 4 3" xfId="509" xr:uid="{00000000-0005-0000-0000-0000D9000000}"/>
    <cellStyle name="Millares 19 4 3 2" xfId="1191" xr:uid="{8319F706-AF5B-4D4D-A7AD-3EF308717EAA}"/>
    <cellStyle name="Millares 19 4 3 3" xfId="1831" xr:uid="{4E7F2CC1-F981-49C1-B2DC-716EAD327132}"/>
    <cellStyle name="Millares 19 4 4" xfId="871" xr:uid="{E6E9BF9B-3367-485A-B4C3-7CC411B31D61}"/>
    <cellStyle name="Millares 19 4 5" xfId="1511" xr:uid="{FD950C98-8772-4A48-9C05-B08B050D2BB8}"/>
    <cellStyle name="Millares 19 5" xfId="177" xr:uid="{00000000-0005-0000-0000-0000DA000000}"/>
    <cellStyle name="Millares 19 5 2" xfId="357" xr:uid="{00000000-0005-0000-0000-0000DB000000}"/>
    <cellStyle name="Millares 19 5 2 2" xfId="724" xr:uid="{00000000-0005-0000-0000-0000DC000000}"/>
    <cellStyle name="Millares 19 5 2 2 2" xfId="1383" xr:uid="{017DED0B-0F3E-4133-8B59-01E761C789D7}"/>
    <cellStyle name="Millares 19 5 2 2 3" xfId="2023" xr:uid="{219F7F6E-6175-4EB7-A457-614810BDE765}"/>
    <cellStyle name="Millares 19 5 2 3" xfId="1063" xr:uid="{194141C8-EBD9-44B3-B0DB-F3363DBEAD0C}"/>
    <cellStyle name="Millares 19 5 2 4" xfId="1703" xr:uid="{E863AF56-E1B1-43F9-B863-9106DFE4FD7D}"/>
    <cellStyle name="Millares 19 5 3" xfId="544" xr:uid="{00000000-0005-0000-0000-0000DD000000}"/>
    <cellStyle name="Millares 19 5 3 2" xfId="1223" xr:uid="{AC5FA26F-9005-49FF-9ACB-B2752441AA39}"/>
    <cellStyle name="Millares 19 5 3 3" xfId="1863" xr:uid="{C7B96218-5080-4B24-BF49-C0C2A1807102}"/>
    <cellStyle name="Millares 19 5 4" xfId="903" xr:uid="{ABEEFEDA-1FC9-4860-AFA1-FF53F4BC8820}"/>
    <cellStyle name="Millares 19 5 5" xfId="1543" xr:uid="{9C39E020-A2C8-418F-A9DF-D1F66CDE4E91}"/>
    <cellStyle name="Millares 19 6" xfId="217" xr:uid="{00000000-0005-0000-0000-0000DE000000}"/>
    <cellStyle name="Millares 19 6 2" xfId="584" xr:uid="{00000000-0005-0000-0000-0000DF000000}"/>
    <cellStyle name="Millares 19 6 2 2" xfId="1255" xr:uid="{A5284D66-0E31-4EEC-9CDA-88DB888AAABD}"/>
    <cellStyle name="Millares 19 6 2 3" xfId="1895" xr:uid="{BBDE6CC8-1B99-4613-AB78-BCBFD81A8355}"/>
    <cellStyle name="Millares 19 6 3" xfId="935" xr:uid="{924437E5-FAF8-4A0B-B933-315391038802}"/>
    <cellStyle name="Millares 19 6 4" xfId="1575" xr:uid="{2CF75ACF-9676-4A48-B586-AEFEC482ED96}"/>
    <cellStyle name="Millares 19 7" xfId="404" xr:uid="{00000000-0005-0000-0000-0000E0000000}"/>
    <cellStyle name="Millares 19 7 2" xfId="1095" xr:uid="{20D173A0-7B16-4E7B-B7BA-141A2C27DA23}"/>
    <cellStyle name="Millares 19 7 3" xfId="1735" xr:uid="{1E61BB7D-31AD-40DB-B09B-D4A0727BB2D4}"/>
    <cellStyle name="Millares 19 8" xfId="775" xr:uid="{B3301A56-C1D4-4FE3-9A01-C7BF02AAEDD6}"/>
    <cellStyle name="Millares 19 9" xfId="1415" xr:uid="{86642BE5-C93F-42E3-A3DF-414836CCEA09}"/>
    <cellStyle name="Millares 2" xfId="11" xr:uid="{00000000-0005-0000-0000-0000E1000000}"/>
    <cellStyle name="Millares 2 2" xfId="49" xr:uid="{00000000-0005-0000-0000-0000E2000000}"/>
    <cellStyle name="Millares 2 2 2" xfId="230" xr:uid="{00000000-0005-0000-0000-0000E3000000}"/>
    <cellStyle name="Millares 2 2 2 2" xfId="597" xr:uid="{00000000-0005-0000-0000-0000E4000000}"/>
    <cellStyle name="Millares 2 2 2 2 2" xfId="1267" xr:uid="{1D3ED754-4346-483C-A04F-87A7215DF11A}"/>
    <cellStyle name="Millares 2 2 2 2 3" xfId="1907" xr:uid="{7A8C2D15-33D1-4363-8E76-7DF162DA8625}"/>
    <cellStyle name="Millares 2 2 2 3" xfId="947" xr:uid="{90D6B6D2-0E6E-4786-9680-407414CCB670}"/>
    <cellStyle name="Millares 2 2 2 4" xfId="1587" xr:uid="{67F6482A-2232-4192-8420-D7E2D682F4EB}"/>
    <cellStyle name="Millares 2 2 3" xfId="417" xr:uid="{00000000-0005-0000-0000-0000E5000000}"/>
    <cellStyle name="Millares 2 2 3 2" xfId="1107" xr:uid="{7FC72E26-E0DD-46F5-BE4A-92D12EFFEB7F}"/>
    <cellStyle name="Millares 2 2 3 3" xfId="1747" xr:uid="{4E187A69-39D2-4805-9EE3-397FA349BF99}"/>
    <cellStyle name="Millares 2 2 4" xfId="787" xr:uid="{FA3EAA11-712E-48C9-B804-4DE76C84DF49}"/>
    <cellStyle name="Millares 2 2 5" xfId="1427" xr:uid="{ED37749E-84F3-4565-84FA-F2F056227A60}"/>
    <cellStyle name="Millares 2 3" xfId="84" xr:uid="{00000000-0005-0000-0000-0000E6000000}"/>
    <cellStyle name="Millares 2 3 2" xfId="265" xr:uid="{00000000-0005-0000-0000-0000E7000000}"/>
    <cellStyle name="Millares 2 3 2 2" xfId="632" xr:uid="{00000000-0005-0000-0000-0000E8000000}"/>
    <cellStyle name="Millares 2 3 2 2 2" xfId="1299" xr:uid="{AEEFA4B4-0C74-4E17-B9D1-9508908DC718}"/>
    <cellStyle name="Millares 2 3 2 2 3" xfId="1939" xr:uid="{CD96D057-748C-4269-BADF-FD16B1AB2E9E}"/>
    <cellStyle name="Millares 2 3 2 3" xfId="979" xr:uid="{F3559581-887B-4724-84CF-0069CCE061DE}"/>
    <cellStyle name="Millares 2 3 2 4" xfId="1619" xr:uid="{E9142F12-4330-4C40-B148-7BCAD75F14E2}"/>
    <cellStyle name="Millares 2 3 3" xfId="452" xr:uid="{00000000-0005-0000-0000-0000E9000000}"/>
    <cellStyle name="Millares 2 3 3 2" xfId="1139" xr:uid="{105FF821-899C-4879-9E46-DA0192FD16E8}"/>
    <cellStyle name="Millares 2 3 3 3" xfId="1779" xr:uid="{8E6FB9B9-4293-4AF6-855F-6FDAD6F26991}"/>
    <cellStyle name="Millares 2 3 4" xfId="819" xr:uid="{88BCAA3A-3B33-4848-AAA4-5F39D3643F79}"/>
    <cellStyle name="Millares 2 3 5" xfId="1459" xr:uid="{069DAC0B-ABBA-414E-AA39-DD72DE6CAF32}"/>
    <cellStyle name="Millares 2 4" xfId="119" xr:uid="{00000000-0005-0000-0000-0000EA000000}"/>
    <cellStyle name="Millares 2 4 2" xfId="300" xr:uid="{00000000-0005-0000-0000-0000EB000000}"/>
    <cellStyle name="Millares 2 4 2 2" xfId="667" xr:uid="{00000000-0005-0000-0000-0000EC000000}"/>
    <cellStyle name="Millares 2 4 2 2 2" xfId="1331" xr:uid="{0F6429DC-FED0-405B-897D-91BB76CF869A}"/>
    <cellStyle name="Millares 2 4 2 2 3" xfId="1971" xr:uid="{B1D1A5AA-D0AB-42EA-AFCF-11796163E06D}"/>
    <cellStyle name="Millares 2 4 2 3" xfId="1011" xr:uid="{BF2F7F4E-6864-441C-8128-3829CD9090D2}"/>
    <cellStyle name="Millares 2 4 2 4" xfId="1651" xr:uid="{7E5B614D-E520-438E-968C-9E3FC5DA93C7}"/>
    <cellStyle name="Millares 2 4 3" xfId="487" xr:uid="{00000000-0005-0000-0000-0000ED000000}"/>
    <cellStyle name="Millares 2 4 3 2" xfId="1171" xr:uid="{3762CC99-EAB9-4278-8563-98AC7646EF95}"/>
    <cellStyle name="Millares 2 4 3 3" xfId="1811" xr:uid="{7E355046-47EA-44D5-9BE4-71856AF1F8C0}"/>
    <cellStyle name="Millares 2 4 4" xfId="851" xr:uid="{90B39116-67EB-4A79-A072-7F89DEC57151}"/>
    <cellStyle name="Millares 2 4 5" xfId="1491" xr:uid="{52EC4313-0542-4A26-862E-4C302507A11D}"/>
    <cellStyle name="Millares 2 5" xfId="155" xr:uid="{00000000-0005-0000-0000-0000EE000000}"/>
    <cellStyle name="Millares 2 5 2" xfId="335" xr:uid="{00000000-0005-0000-0000-0000EF000000}"/>
    <cellStyle name="Millares 2 5 2 2" xfId="702" xr:uid="{00000000-0005-0000-0000-0000F0000000}"/>
    <cellStyle name="Millares 2 5 2 2 2" xfId="1363" xr:uid="{5F9F78FD-747D-4A97-8B21-FC2D0F147714}"/>
    <cellStyle name="Millares 2 5 2 2 3" xfId="2003" xr:uid="{8B36EA4C-465B-4755-852F-1BCC696BEB2C}"/>
    <cellStyle name="Millares 2 5 2 3" xfId="1043" xr:uid="{37683BE6-351A-4475-B4B9-110015FA8E1F}"/>
    <cellStyle name="Millares 2 5 2 4" xfId="1683" xr:uid="{2C5C3BEB-2764-454C-878B-810BCF757B22}"/>
    <cellStyle name="Millares 2 5 3" xfId="522" xr:uid="{00000000-0005-0000-0000-0000F1000000}"/>
    <cellStyle name="Millares 2 5 3 2" xfId="1203" xr:uid="{4F786A1F-1D98-4EB2-B95D-04351EAB7ECD}"/>
    <cellStyle name="Millares 2 5 3 3" xfId="1843" xr:uid="{92F5BCF7-79CF-4DC4-A761-A85F6AB399DA}"/>
    <cellStyle name="Millares 2 5 4" xfId="883" xr:uid="{16508F3E-67EB-4672-B363-D9F1894CC6D0}"/>
    <cellStyle name="Millares 2 5 5" xfId="1523" xr:uid="{EEBF5BDE-791A-4BAA-9118-908961C23CA3}"/>
    <cellStyle name="Millares 2 6" xfId="196" xr:uid="{00000000-0005-0000-0000-0000F2000000}"/>
    <cellStyle name="Millares 2 6 2" xfId="563" xr:uid="{00000000-0005-0000-0000-0000F3000000}"/>
    <cellStyle name="Millares 2 6 2 2" xfId="1235" xr:uid="{6531791F-E8C5-4C39-8E01-6588F55F3002}"/>
    <cellStyle name="Millares 2 6 2 3" xfId="1875" xr:uid="{7EBA29A5-B0E7-4657-8D38-4C701E3E6866}"/>
    <cellStyle name="Millares 2 6 3" xfId="915" xr:uid="{7C561AFE-B84B-4C57-97B1-EF19E147E358}"/>
    <cellStyle name="Millares 2 6 4" xfId="1555" xr:uid="{9C2A8ACB-CE5F-41C1-9E7E-6E9B97EB436D}"/>
    <cellStyle name="Millares 2 7" xfId="383" xr:uid="{00000000-0005-0000-0000-0000F4000000}"/>
    <cellStyle name="Millares 2 7 2" xfId="1075" xr:uid="{582C1EB0-DFFD-4693-B361-7EEB2387268E}"/>
    <cellStyle name="Millares 2 7 3" xfId="1715" xr:uid="{3DC49593-4D89-4DC9-B436-31C00AA69963}"/>
    <cellStyle name="Millares 2 8" xfId="755" xr:uid="{CEB417A7-DEC8-44CD-9F4F-5C2FA4364021}"/>
    <cellStyle name="Millares 2 9" xfId="1395" xr:uid="{A584C5BB-6B8D-4538-B4F7-2526604243C0}"/>
    <cellStyle name="Millares 20" xfId="27" xr:uid="{00000000-0005-0000-0000-0000F5000000}"/>
    <cellStyle name="Millares 20 2" xfId="62" xr:uid="{00000000-0005-0000-0000-0000F6000000}"/>
    <cellStyle name="Millares 20 2 2" xfId="243" xr:uid="{00000000-0005-0000-0000-0000F7000000}"/>
    <cellStyle name="Millares 20 2 2 2" xfId="610" xr:uid="{00000000-0005-0000-0000-0000F8000000}"/>
    <cellStyle name="Millares 20 2 2 2 2" xfId="1278" xr:uid="{BC0365C7-B9DB-4420-AEFC-603994E57BA8}"/>
    <cellStyle name="Millares 20 2 2 2 3" xfId="1918" xr:uid="{EDE13930-D1C6-49D9-8B05-4DFC7D096E92}"/>
    <cellStyle name="Millares 20 2 2 3" xfId="958" xr:uid="{111B22F5-6E14-4EEC-A6AB-6C05CB7444FD}"/>
    <cellStyle name="Millares 20 2 2 4" xfId="1598" xr:uid="{17AFE8D3-B07B-4B04-8091-73FEE11A799F}"/>
    <cellStyle name="Millares 20 2 3" xfId="430" xr:uid="{00000000-0005-0000-0000-0000F9000000}"/>
    <cellStyle name="Millares 20 2 3 2" xfId="1118" xr:uid="{02DF1A31-59D5-4D1B-BA92-A0A53DAAD142}"/>
    <cellStyle name="Millares 20 2 3 3" xfId="1758" xr:uid="{BE5DB95C-21C7-4EE8-86BF-F970A7300644}"/>
    <cellStyle name="Millares 20 2 4" xfId="798" xr:uid="{EAE21D4F-A859-4D15-BACE-69337999E62C}"/>
    <cellStyle name="Millares 20 2 5" xfId="1438" xr:uid="{23D502EA-25D6-4546-AF72-AF710CDB573D}"/>
    <cellStyle name="Millares 20 3" xfId="97" xr:uid="{00000000-0005-0000-0000-0000FA000000}"/>
    <cellStyle name="Millares 20 3 2" xfId="278" xr:uid="{00000000-0005-0000-0000-0000FB000000}"/>
    <cellStyle name="Millares 20 3 2 2" xfId="645" xr:uid="{00000000-0005-0000-0000-0000FC000000}"/>
    <cellStyle name="Millares 20 3 2 2 2" xfId="1310" xr:uid="{09187468-9109-4E66-8681-1EB010801061}"/>
    <cellStyle name="Millares 20 3 2 2 3" xfId="1950" xr:uid="{F6826DE2-3423-4608-BDC5-37FFBA6FB7E4}"/>
    <cellStyle name="Millares 20 3 2 3" xfId="990" xr:uid="{86A1A75E-730F-4847-BA7F-62735E2BC3FE}"/>
    <cellStyle name="Millares 20 3 2 4" xfId="1630" xr:uid="{951DA8E8-F7C9-4F9B-9151-54B27BA86546}"/>
    <cellStyle name="Millares 20 3 3" xfId="465" xr:uid="{00000000-0005-0000-0000-0000FD000000}"/>
    <cellStyle name="Millares 20 3 3 2" xfId="1150" xr:uid="{FD2B4C40-9F8D-4ECB-95D2-FA86B48A0BAE}"/>
    <cellStyle name="Millares 20 3 3 3" xfId="1790" xr:uid="{643B6B7F-4147-4A2C-A1BF-960E9C9B9C45}"/>
    <cellStyle name="Millares 20 3 4" xfId="830" xr:uid="{E087A0DD-400F-43E7-B1EE-C534EAB0BCBB}"/>
    <cellStyle name="Millares 20 3 5" xfId="1470" xr:uid="{B9232D7D-D7E2-4F7A-8F26-D4608B5B7A07}"/>
    <cellStyle name="Millares 20 4" xfId="132" xr:uid="{00000000-0005-0000-0000-0000FE000000}"/>
    <cellStyle name="Millares 20 4 2" xfId="313" xr:uid="{00000000-0005-0000-0000-0000FF000000}"/>
    <cellStyle name="Millares 20 4 2 2" xfId="680" xr:uid="{00000000-0005-0000-0000-000000010000}"/>
    <cellStyle name="Millares 20 4 2 2 2" xfId="1342" xr:uid="{65BDBAD1-9557-4DAC-859A-09B3B7C8E595}"/>
    <cellStyle name="Millares 20 4 2 2 3" xfId="1982" xr:uid="{E0F6E5BE-90CD-49C4-8D80-37703400B446}"/>
    <cellStyle name="Millares 20 4 2 3" xfId="1022" xr:uid="{51EF760E-10C9-44B5-895E-FDA29FABBE37}"/>
    <cellStyle name="Millares 20 4 2 4" xfId="1662" xr:uid="{A8FB1114-0D32-4F16-A5E3-1D9BBA6F6CF3}"/>
    <cellStyle name="Millares 20 4 3" xfId="500" xr:uid="{00000000-0005-0000-0000-000001010000}"/>
    <cellStyle name="Millares 20 4 3 2" xfId="1182" xr:uid="{20BD533D-6F77-459C-BE16-68BBC8F07B74}"/>
    <cellStyle name="Millares 20 4 3 3" xfId="1822" xr:uid="{23D56689-CBBC-451A-9C71-051672A163FD}"/>
    <cellStyle name="Millares 20 4 4" xfId="862" xr:uid="{60C325FF-8910-4C31-BF46-6B8A92684639}"/>
    <cellStyle name="Millares 20 4 5" xfId="1502" xr:uid="{77D5EC7A-CCBA-476B-8D2B-9C2F03E33562}"/>
    <cellStyle name="Millares 20 5" xfId="168" xr:uid="{00000000-0005-0000-0000-000002010000}"/>
    <cellStyle name="Millares 20 5 2" xfId="348" xr:uid="{00000000-0005-0000-0000-000003010000}"/>
    <cellStyle name="Millares 20 5 2 2" xfId="715" xr:uid="{00000000-0005-0000-0000-000004010000}"/>
    <cellStyle name="Millares 20 5 2 2 2" xfId="1374" xr:uid="{DC15A736-4AB2-4CBE-B0BF-A0676E3E643F}"/>
    <cellStyle name="Millares 20 5 2 2 3" xfId="2014" xr:uid="{212E6C08-2B64-45B5-B32A-C287CD373AA2}"/>
    <cellStyle name="Millares 20 5 2 3" xfId="1054" xr:uid="{CEE32CF1-FCA9-411C-80C0-784A62E75646}"/>
    <cellStyle name="Millares 20 5 2 4" xfId="1694" xr:uid="{DB8D9575-FF9F-4289-8968-2255FCFE67BD}"/>
    <cellStyle name="Millares 20 5 3" xfId="535" xr:uid="{00000000-0005-0000-0000-000005010000}"/>
    <cellStyle name="Millares 20 5 3 2" xfId="1214" xr:uid="{65BAD828-E247-4B67-8539-720738808C6B}"/>
    <cellStyle name="Millares 20 5 3 3" xfId="1854" xr:uid="{C3339DD0-F0CF-42FC-BC21-3273F0437CA9}"/>
    <cellStyle name="Millares 20 5 4" xfId="894" xr:uid="{2D4A452B-3311-48C8-B798-BC7DBD36110B}"/>
    <cellStyle name="Millares 20 5 5" xfId="1534" xr:uid="{84FDCEDE-EE17-4927-B34B-E26DE93628C7}"/>
    <cellStyle name="Millares 20 6" xfId="208" xr:uid="{00000000-0005-0000-0000-000006010000}"/>
    <cellStyle name="Millares 20 6 2" xfId="575" xr:uid="{00000000-0005-0000-0000-000007010000}"/>
    <cellStyle name="Millares 20 6 2 2" xfId="1246" xr:uid="{5C960A8E-3BE7-4DE7-9993-B883FCA1BB76}"/>
    <cellStyle name="Millares 20 6 2 3" xfId="1886" xr:uid="{D17A7EA2-EEFF-4AD6-950A-BD5B269ADA7E}"/>
    <cellStyle name="Millares 20 6 3" xfId="926" xr:uid="{970E8E1D-7473-4D1F-8158-FBB8552A5006}"/>
    <cellStyle name="Millares 20 6 4" xfId="1566" xr:uid="{4DCD5F8A-9F5A-42EA-9BC5-E7615B68BDBC}"/>
    <cellStyle name="Millares 20 7" xfId="395" xr:uid="{00000000-0005-0000-0000-000008010000}"/>
    <cellStyle name="Millares 20 7 2" xfId="1086" xr:uid="{509B7B1D-8DBB-452D-8535-A98E9F829334}"/>
    <cellStyle name="Millares 20 7 3" xfId="1726" xr:uid="{B5791686-607F-4641-8233-3FB9C57D14EC}"/>
    <cellStyle name="Millares 20 8" xfId="766" xr:uid="{84942D4C-B496-4738-A9BC-80EC68DE813B}"/>
    <cellStyle name="Millares 20 9" xfId="1406" xr:uid="{089927F7-4EF2-45A7-86E1-5107D891602C}"/>
    <cellStyle name="Millares 21" xfId="31" xr:uid="{00000000-0005-0000-0000-000009010000}"/>
    <cellStyle name="Millares 21 2" xfId="66" xr:uid="{00000000-0005-0000-0000-00000A010000}"/>
    <cellStyle name="Millares 21 2 2" xfId="247" xr:uid="{00000000-0005-0000-0000-00000B010000}"/>
    <cellStyle name="Millares 21 2 2 2" xfId="614" xr:uid="{00000000-0005-0000-0000-00000C010000}"/>
    <cellStyle name="Millares 21 2 2 2 2" xfId="1282" xr:uid="{DEAE81DF-29F0-4551-8DAE-704735682B59}"/>
    <cellStyle name="Millares 21 2 2 2 3" xfId="1922" xr:uid="{FDD6A5B3-EB20-48F1-AC4C-02581B4423AC}"/>
    <cellStyle name="Millares 21 2 2 3" xfId="962" xr:uid="{039485A1-4A26-46BA-93EC-D80C054640F3}"/>
    <cellStyle name="Millares 21 2 2 4" xfId="1602" xr:uid="{B01D279C-5934-4CE5-9897-5C842C7A20BC}"/>
    <cellStyle name="Millares 21 2 3" xfId="434" xr:uid="{00000000-0005-0000-0000-00000D010000}"/>
    <cellStyle name="Millares 21 2 3 2" xfId="1122" xr:uid="{D2609303-B31F-43FE-A8D0-529F4A09CB1E}"/>
    <cellStyle name="Millares 21 2 3 3" xfId="1762" xr:uid="{929E426A-53D7-4356-9B1A-D9C31D2783B6}"/>
    <cellStyle name="Millares 21 2 4" xfId="802" xr:uid="{BD2C607E-BA26-48C0-A4FE-3DF0F049F6B3}"/>
    <cellStyle name="Millares 21 2 5" xfId="1442" xr:uid="{A17B36F6-B632-40A3-9CBB-3CF807D7D670}"/>
    <cellStyle name="Millares 21 3" xfId="101" xr:uid="{00000000-0005-0000-0000-00000E010000}"/>
    <cellStyle name="Millares 21 3 2" xfId="282" xr:uid="{00000000-0005-0000-0000-00000F010000}"/>
    <cellStyle name="Millares 21 3 2 2" xfId="649" xr:uid="{00000000-0005-0000-0000-000010010000}"/>
    <cellStyle name="Millares 21 3 2 2 2" xfId="1314" xr:uid="{53F495AA-3E0D-4277-A08C-F01CDF4F4B8A}"/>
    <cellStyle name="Millares 21 3 2 2 3" xfId="1954" xr:uid="{F4778412-F496-4A63-A2D2-96F0E5D1718E}"/>
    <cellStyle name="Millares 21 3 2 3" xfId="994" xr:uid="{4F0C19AB-D143-4686-ABA6-C5560E088813}"/>
    <cellStyle name="Millares 21 3 2 4" xfId="1634" xr:uid="{5905AF90-25F2-493C-A63D-9D3411A70AA5}"/>
    <cellStyle name="Millares 21 3 3" xfId="469" xr:uid="{00000000-0005-0000-0000-000011010000}"/>
    <cellStyle name="Millares 21 3 3 2" xfId="1154" xr:uid="{25CF3E4C-EDE2-44C9-B5B5-486C54132FA9}"/>
    <cellStyle name="Millares 21 3 3 3" xfId="1794" xr:uid="{77DE9BC2-FE1D-4674-87F4-B6C592878146}"/>
    <cellStyle name="Millares 21 3 4" xfId="834" xr:uid="{8EEF200B-C6B9-4071-90DE-7C661708962D}"/>
    <cellStyle name="Millares 21 3 5" xfId="1474" xr:uid="{2943C091-2419-4855-8478-415F75D1DEBC}"/>
    <cellStyle name="Millares 21 4" xfId="136" xr:uid="{00000000-0005-0000-0000-000012010000}"/>
    <cellStyle name="Millares 21 4 2" xfId="317" xr:uid="{00000000-0005-0000-0000-000013010000}"/>
    <cellStyle name="Millares 21 4 2 2" xfId="684" xr:uid="{00000000-0005-0000-0000-000014010000}"/>
    <cellStyle name="Millares 21 4 2 2 2" xfId="1346" xr:uid="{14DF7FEE-430B-4B18-94B5-452D6AE277FF}"/>
    <cellStyle name="Millares 21 4 2 2 3" xfId="1986" xr:uid="{25F180B1-0B64-4D96-9FC5-514DBDDE6A51}"/>
    <cellStyle name="Millares 21 4 2 3" xfId="1026" xr:uid="{D5512D71-FB63-4875-962C-4985E2ED38D1}"/>
    <cellStyle name="Millares 21 4 2 4" xfId="1666" xr:uid="{F9C63170-F0CD-41BC-ACD6-209C8D35917B}"/>
    <cellStyle name="Millares 21 4 3" xfId="504" xr:uid="{00000000-0005-0000-0000-000015010000}"/>
    <cellStyle name="Millares 21 4 3 2" xfId="1186" xr:uid="{CC5FEA02-EBE2-42E2-96D4-E465C53C734F}"/>
    <cellStyle name="Millares 21 4 3 3" xfId="1826" xr:uid="{53B1ED8D-7AFB-423C-A06B-95D13AF4149C}"/>
    <cellStyle name="Millares 21 4 4" xfId="866" xr:uid="{E4A3ED04-8DB4-4053-8EDC-5E0E7732AEB8}"/>
    <cellStyle name="Millares 21 4 5" xfId="1506" xr:uid="{7EDDBFDC-6BDF-46D6-8D23-354A7949CF46}"/>
    <cellStyle name="Millares 21 5" xfId="172" xr:uid="{00000000-0005-0000-0000-000016010000}"/>
    <cellStyle name="Millares 21 5 2" xfId="352" xr:uid="{00000000-0005-0000-0000-000017010000}"/>
    <cellStyle name="Millares 21 5 2 2" xfId="719" xr:uid="{00000000-0005-0000-0000-000018010000}"/>
    <cellStyle name="Millares 21 5 2 2 2" xfId="1378" xr:uid="{E5E550AF-DCC5-42F7-885A-E15ED2C88CD0}"/>
    <cellStyle name="Millares 21 5 2 2 3" xfId="2018" xr:uid="{5538EA96-678A-461F-A256-A83012607B42}"/>
    <cellStyle name="Millares 21 5 2 3" xfId="1058" xr:uid="{EE54C319-E185-4C54-8AED-06B82835CE7E}"/>
    <cellStyle name="Millares 21 5 2 4" xfId="1698" xr:uid="{44590464-9CE0-4C27-98CF-0847A0F24CBB}"/>
    <cellStyle name="Millares 21 5 3" xfId="539" xr:uid="{00000000-0005-0000-0000-000019010000}"/>
    <cellStyle name="Millares 21 5 3 2" xfId="1218" xr:uid="{664BA289-CEBB-496C-9EA2-BBCBC8E210D2}"/>
    <cellStyle name="Millares 21 5 3 3" xfId="1858" xr:uid="{D41EB898-BD9D-4D39-A225-390181D6598D}"/>
    <cellStyle name="Millares 21 5 4" xfId="898" xr:uid="{29B609CC-23E5-48F3-BE43-E0AD46A1E7DA}"/>
    <cellStyle name="Millares 21 5 5" xfId="1538" xr:uid="{E1A9F359-1277-431F-8B98-CABFDA42C378}"/>
    <cellStyle name="Millares 21 6" xfId="212" xr:uid="{00000000-0005-0000-0000-00001A010000}"/>
    <cellStyle name="Millares 21 6 2" xfId="579" xr:uid="{00000000-0005-0000-0000-00001B010000}"/>
    <cellStyle name="Millares 21 6 2 2" xfId="1250" xr:uid="{24C04DDB-81B5-474A-9129-9F9EEAD0B69D}"/>
    <cellStyle name="Millares 21 6 2 3" xfId="1890" xr:uid="{5BEB91A2-6561-432B-964D-AF350EECA06E}"/>
    <cellStyle name="Millares 21 6 3" xfId="930" xr:uid="{FD36A0DB-CB7B-4EE2-AA64-483AD0CA40A8}"/>
    <cellStyle name="Millares 21 6 4" xfId="1570" xr:uid="{450E17E8-0EE6-4C0A-9103-8FD2A14254D7}"/>
    <cellStyle name="Millares 21 7" xfId="399" xr:uid="{00000000-0005-0000-0000-00001C010000}"/>
    <cellStyle name="Millares 21 7 2" xfId="1090" xr:uid="{659861BF-1201-4D8A-BF77-C5B4BF997FFE}"/>
    <cellStyle name="Millares 21 7 3" xfId="1730" xr:uid="{0AFDE436-8EE5-4BD2-9271-CD562A11762B}"/>
    <cellStyle name="Millares 21 8" xfId="770" xr:uid="{FAE51C65-B7F0-411D-BFDE-A0799B670A97}"/>
    <cellStyle name="Millares 21 9" xfId="1410" xr:uid="{D160EB22-FAFA-409A-A330-A07FC759072C}"/>
    <cellStyle name="Millares 22" xfId="37" xr:uid="{00000000-0005-0000-0000-00001D010000}"/>
    <cellStyle name="Millares 22 2" xfId="72" xr:uid="{00000000-0005-0000-0000-00001E010000}"/>
    <cellStyle name="Millares 22 2 2" xfId="253" xr:uid="{00000000-0005-0000-0000-00001F010000}"/>
    <cellStyle name="Millares 22 2 2 2" xfId="620" xr:uid="{00000000-0005-0000-0000-000020010000}"/>
    <cellStyle name="Millares 22 2 2 2 2" xfId="1288" xr:uid="{732BE40B-468A-4C1A-B29E-D85630F49741}"/>
    <cellStyle name="Millares 22 2 2 2 3" xfId="1928" xr:uid="{56310CC3-8A93-4943-A369-F2D50B6C6B4E}"/>
    <cellStyle name="Millares 22 2 2 3" xfId="968" xr:uid="{A896E2CB-97AA-4EBC-AA33-041EC598A8B4}"/>
    <cellStyle name="Millares 22 2 2 4" xfId="1608" xr:uid="{87B43653-AB4F-42C3-B72C-BAE79EE9D98F}"/>
    <cellStyle name="Millares 22 2 3" xfId="440" xr:uid="{00000000-0005-0000-0000-000021010000}"/>
    <cellStyle name="Millares 22 2 3 2" xfId="1128" xr:uid="{510C09E8-B756-4DC1-859E-7B8BA986F6C5}"/>
    <cellStyle name="Millares 22 2 3 3" xfId="1768" xr:uid="{036EE814-3258-4FE0-BAD4-AF444C39BDB9}"/>
    <cellStyle name="Millares 22 2 4" xfId="808" xr:uid="{324E3548-9D73-43DD-BC87-5B4F021A0CDD}"/>
    <cellStyle name="Millares 22 2 5" xfId="1448" xr:uid="{D5B74F87-FDD8-43EA-9C1C-113B39442A91}"/>
    <cellStyle name="Millares 22 3" xfId="107" xr:uid="{00000000-0005-0000-0000-000022010000}"/>
    <cellStyle name="Millares 22 3 2" xfId="288" xr:uid="{00000000-0005-0000-0000-000023010000}"/>
    <cellStyle name="Millares 22 3 2 2" xfId="655" xr:uid="{00000000-0005-0000-0000-000024010000}"/>
    <cellStyle name="Millares 22 3 2 2 2" xfId="1320" xr:uid="{2D506989-71DD-4ACD-9855-3D5F923F48AA}"/>
    <cellStyle name="Millares 22 3 2 2 3" xfId="1960" xr:uid="{41022EC0-572C-4524-A988-6D15F9CC7CF2}"/>
    <cellStyle name="Millares 22 3 2 3" xfId="1000" xr:uid="{4B8DA793-F7A1-448E-A0B0-17A65C416F4E}"/>
    <cellStyle name="Millares 22 3 2 4" xfId="1640" xr:uid="{65632623-B8F3-4898-85FB-7C2B5379EFA4}"/>
    <cellStyle name="Millares 22 3 3" xfId="475" xr:uid="{00000000-0005-0000-0000-000025010000}"/>
    <cellStyle name="Millares 22 3 3 2" xfId="1160" xr:uid="{385F8F72-C338-480E-9743-5B47C341756E}"/>
    <cellStyle name="Millares 22 3 3 3" xfId="1800" xr:uid="{7CEA4475-2288-4714-BA0C-8C78ACA0B1D2}"/>
    <cellStyle name="Millares 22 3 4" xfId="840" xr:uid="{BFD3AF82-0085-4927-BF52-BA6BB7C889E5}"/>
    <cellStyle name="Millares 22 3 5" xfId="1480" xr:uid="{932990C8-3AC7-4E8A-B93F-B1BCF4C4F6B4}"/>
    <cellStyle name="Millares 22 4" xfId="142" xr:uid="{00000000-0005-0000-0000-000026010000}"/>
    <cellStyle name="Millares 22 4 2" xfId="323" xr:uid="{00000000-0005-0000-0000-000027010000}"/>
    <cellStyle name="Millares 22 4 2 2" xfId="690" xr:uid="{00000000-0005-0000-0000-000028010000}"/>
    <cellStyle name="Millares 22 4 2 2 2" xfId="1352" xr:uid="{86A8872F-54D0-4722-A89C-683148DF4FB7}"/>
    <cellStyle name="Millares 22 4 2 2 3" xfId="1992" xr:uid="{47FFAE04-C075-480C-9A83-7D3012454AE7}"/>
    <cellStyle name="Millares 22 4 2 3" xfId="1032" xr:uid="{C4E10445-751D-4B06-AF2E-A6EDCC3DCE7D}"/>
    <cellStyle name="Millares 22 4 2 4" xfId="1672" xr:uid="{82435710-1C03-413C-A1B2-90749EDAFE1B}"/>
    <cellStyle name="Millares 22 4 3" xfId="510" xr:uid="{00000000-0005-0000-0000-000029010000}"/>
    <cellStyle name="Millares 22 4 3 2" xfId="1192" xr:uid="{5AE58FFC-E1B3-4789-AFFE-1B92595CB4F8}"/>
    <cellStyle name="Millares 22 4 3 3" xfId="1832" xr:uid="{3B07869E-266C-427E-9D6D-0F8F395841A2}"/>
    <cellStyle name="Millares 22 4 4" xfId="872" xr:uid="{165A8A73-B586-425B-AEB4-932E6204497C}"/>
    <cellStyle name="Millares 22 4 5" xfId="1512" xr:uid="{AE454E48-0136-4150-BA5C-138314D20446}"/>
    <cellStyle name="Millares 22 5" xfId="178" xr:uid="{00000000-0005-0000-0000-00002A010000}"/>
    <cellStyle name="Millares 22 5 2" xfId="358" xr:uid="{00000000-0005-0000-0000-00002B010000}"/>
    <cellStyle name="Millares 22 5 2 2" xfId="725" xr:uid="{00000000-0005-0000-0000-00002C010000}"/>
    <cellStyle name="Millares 22 5 2 2 2" xfId="1384" xr:uid="{3CFF57E7-32DF-463B-BE19-38C3E171812F}"/>
    <cellStyle name="Millares 22 5 2 2 3" xfId="2024" xr:uid="{5AF11B4D-02EE-4AB6-80D3-CD491406B0F6}"/>
    <cellStyle name="Millares 22 5 2 3" xfId="1064" xr:uid="{3A942616-0311-4FB5-9611-28D0F50BF76B}"/>
    <cellStyle name="Millares 22 5 2 4" xfId="1704" xr:uid="{C0BBC13F-290C-4E08-B6D8-173A72608A1F}"/>
    <cellStyle name="Millares 22 5 3" xfId="545" xr:uid="{00000000-0005-0000-0000-00002D010000}"/>
    <cellStyle name="Millares 22 5 3 2" xfId="1224" xr:uid="{984FD0D7-854C-4434-BCC7-EFB48D678DF3}"/>
    <cellStyle name="Millares 22 5 3 3" xfId="1864" xr:uid="{68D863BB-FAA4-4FF6-9AB5-7E5D001012A1}"/>
    <cellStyle name="Millares 22 5 4" xfId="904" xr:uid="{270F5BA7-7C05-469F-BF69-D6E08696BBBE}"/>
    <cellStyle name="Millares 22 5 5" xfId="1544" xr:uid="{FAE36871-2961-412A-80B3-290F65F3657F}"/>
    <cellStyle name="Millares 22 6" xfId="218" xr:uid="{00000000-0005-0000-0000-00002E010000}"/>
    <cellStyle name="Millares 22 6 2" xfId="585" xr:uid="{00000000-0005-0000-0000-00002F010000}"/>
    <cellStyle name="Millares 22 6 2 2" xfId="1256" xr:uid="{5EE11E13-46E9-4580-A9F0-D648BD44A904}"/>
    <cellStyle name="Millares 22 6 2 3" xfId="1896" xr:uid="{08B89BD6-9A15-442B-90F1-3A80427EBD3B}"/>
    <cellStyle name="Millares 22 6 3" xfId="936" xr:uid="{199EA6DA-FAEA-4801-997D-E74743107922}"/>
    <cellStyle name="Millares 22 6 4" xfId="1576" xr:uid="{7D3015FB-4E2F-4DDF-A9F8-61DEC821725C}"/>
    <cellStyle name="Millares 22 7" xfId="405" xr:uid="{00000000-0005-0000-0000-000030010000}"/>
    <cellStyle name="Millares 22 7 2" xfId="1096" xr:uid="{AD8EC432-929A-4834-8C5F-40EB1D105E5F}"/>
    <cellStyle name="Millares 22 7 3" xfId="1736" xr:uid="{8D619682-8788-49CC-B154-2CC237A7F3B3}"/>
    <cellStyle name="Millares 22 8" xfId="776" xr:uid="{9BE93787-D415-4E76-AC11-63815DE8E4D4}"/>
    <cellStyle name="Millares 22 9" xfId="1416" xr:uid="{B8935A1A-708D-43CF-9BC4-C8B7B989694E}"/>
    <cellStyle name="Millares 23" xfId="38" xr:uid="{00000000-0005-0000-0000-000031010000}"/>
    <cellStyle name="Millares 23 2" xfId="73" xr:uid="{00000000-0005-0000-0000-000032010000}"/>
    <cellStyle name="Millares 23 2 2" xfId="254" xr:uid="{00000000-0005-0000-0000-000033010000}"/>
    <cellStyle name="Millares 23 2 2 2" xfId="621" xr:uid="{00000000-0005-0000-0000-000034010000}"/>
    <cellStyle name="Millares 23 2 2 2 2" xfId="1289" xr:uid="{4FBD446F-67B8-4086-AD1E-BB5464536252}"/>
    <cellStyle name="Millares 23 2 2 2 3" xfId="1929" xr:uid="{20B0174C-D098-450A-9DA9-CDC25D332AE9}"/>
    <cellStyle name="Millares 23 2 2 3" xfId="969" xr:uid="{27734A21-2FAB-48EE-8C8E-65594C886667}"/>
    <cellStyle name="Millares 23 2 2 4" xfId="1609" xr:uid="{E5184499-8FC6-448F-9B9D-53FA318AC2BE}"/>
    <cellStyle name="Millares 23 2 3" xfId="441" xr:uid="{00000000-0005-0000-0000-000035010000}"/>
    <cellStyle name="Millares 23 2 3 2" xfId="1129" xr:uid="{06225422-E51C-41B6-8414-672020AA8F77}"/>
    <cellStyle name="Millares 23 2 3 3" xfId="1769" xr:uid="{D410003E-7A70-4F3B-BCF8-4F8BB231BBCC}"/>
    <cellStyle name="Millares 23 2 4" xfId="809" xr:uid="{6696082D-230F-4572-B275-DC877621EBDD}"/>
    <cellStyle name="Millares 23 2 5" xfId="1449" xr:uid="{5E161625-45DA-494E-843F-A39FCD7E2427}"/>
    <cellStyle name="Millares 23 3" xfId="108" xr:uid="{00000000-0005-0000-0000-000036010000}"/>
    <cellStyle name="Millares 23 3 2" xfId="289" xr:uid="{00000000-0005-0000-0000-000037010000}"/>
    <cellStyle name="Millares 23 3 2 2" xfId="656" xr:uid="{00000000-0005-0000-0000-000038010000}"/>
    <cellStyle name="Millares 23 3 2 2 2" xfId="1321" xr:uid="{040F3EAA-F525-4967-A197-3B88B46492B5}"/>
    <cellStyle name="Millares 23 3 2 2 3" xfId="1961" xr:uid="{849A3872-E4F7-4625-A7C6-848B01D21B96}"/>
    <cellStyle name="Millares 23 3 2 3" xfId="1001" xr:uid="{3E96714A-E8B3-4B1A-90A2-5657FB0A467B}"/>
    <cellStyle name="Millares 23 3 2 4" xfId="1641" xr:uid="{E55A21E2-8EF5-4322-8B67-8B106A041AB7}"/>
    <cellStyle name="Millares 23 3 3" xfId="476" xr:uid="{00000000-0005-0000-0000-000039010000}"/>
    <cellStyle name="Millares 23 3 3 2" xfId="1161" xr:uid="{8ADCE072-1682-44C5-AF16-37E52D1E70E7}"/>
    <cellStyle name="Millares 23 3 3 3" xfId="1801" xr:uid="{8A32539E-1101-4D4B-B846-0E1E09640E1F}"/>
    <cellStyle name="Millares 23 3 4" xfId="841" xr:uid="{35F308A7-C67A-4459-BB13-48ABA485722C}"/>
    <cellStyle name="Millares 23 3 5" xfId="1481" xr:uid="{417A7992-4E26-4AD1-87D1-D33E61FB3E1E}"/>
    <cellStyle name="Millares 23 4" xfId="143" xr:uid="{00000000-0005-0000-0000-00003A010000}"/>
    <cellStyle name="Millares 23 4 2" xfId="324" xr:uid="{00000000-0005-0000-0000-00003B010000}"/>
    <cellStyle name="Millares 23 4 2 2" xfId="691" xr:uid="{00000000-0005-0000-0000-00003C010000}"/>
    <cellStyle name="Millares 23 4 2 2 2" xfId="1353" xr:uid="{6BF7F85D-B164-4F5C-8AF1-711A256A5083}"/>
    <cellStyle name="Millares 23 4 2 2 3" xfId="1993" xr:uid="{FA6A576C-2459-4C51-A427-7FE3F69C66A5}"/>
    <cellStyle name="Millares 23 4 2 3" xfId="1033" xr:uid="{378C99F6-1884-4C7A-8256-976252EB1D5E}"/>
    <cellStyle name="Millares 23 4 2 4" xfId="1673" xr:uid="{6EE9361A-F88F-4B73-8C28-C4E73656BB50}"/>
    <cellStyle name="Millares 23 4 3" xfId="511" xr:uid="{00000000-0005-0000-0000-00003D010000}"/>
    <cellStyle name="Millares 23 4 3 2" xfId="1193" xr:uid="{33D4FBA2-2C1D-463D-8AD7-889BD4A122BE}"/>
    <cellStyle name="Millares 23 4 3 3" xfId="1833" xr:uid="{DEB1CC6D-C78F-4491-AE3A-8933BA4137C5}"/>
    <cellStyle name="Millares 23 4 4" xfId="873" xr:uid="{094E8A6A-0334-4970-AE6E-7C43BF1DFF64}"/>
    <cellStyle name="Millares 23 4 5" xfId="1513" xr:uid="{B9B03F5E-64C3-47BD-A71F-BE8A6E9850EA}"/>
    <cellStyle name="Millares 23 5" xfId="179" xr:uid="{00000000-0005-0000-0000-00003E010000}"/>
    <cellStyle name="Millares 23 5 2" xfId="359" xr:uid="{00000000-0005-0000-0000-00003F010000}"/>
    <cellStyle name="Millares 23 5 2 2" xfId="726" xr:uid="{00000000-0005-0000-0000-000040010000}"/>
    <cellStyle name="Millares 23 5 2 2 2" xfId="1385" xr:uid="{13F8135B-167B-4A3A-8214-E76F7914A734}"/>
    <cellStyle name="Millares 23 5 2 2 3" xfId="2025" xr:uid="{43F3BCAE-3E6F-44D1-A0B0-0210B50163E4}"/>
    <cellStyle name="Millares 23 5 2 3" xfId="1065" xr:uid="{C07E258E-DA41-4CCD-890E-3076450199ED}"/>
    <cellStyle name="Millares 23 5 2 4" xfId="1705" xr:uid="{294B84A8-21F3-47D9-B7C4-7F91D954BAB0}"/>
    <cellStyle name="Millares 23 5 3" xfId="546" xr:uid="{00000000-0005-0000-0000-000041010000}"/>
    <cellStyle name="Millares 23 5 3 2" xfId="1225" xr:uid="{FAD16FAE-E4FF-43BF-BA30-3245688D6984}"/>
    <cellStyle name="Millares 23 5 3 3" xfId="1865" xr:uid="{B5FBBEE7-B117-4EAB-9619-4803AD0B06A3}"/>
    <cellStyle name="Millares 23 5 4" xfId="905" xr:uid="{1548F78D-E11B-40E1-B677-93D05309068F}"/>
    <cellStyle name="Millares 23 5 5" xfId="1545" xr:uid="{7E3457C6-F332-4339-876C-CB2DAB45388D}"/>
    <cellStyle name="Millares 23 6" xfId="219" xr:uid="{00000000-0005-0000-0000-000042010000}"/>
    <cellStyle name="Millares 23 6 2" xfId="586" xr:uid="{00000000-0005-0000-0000-000043010000}"/>
    <cellStyle name="Millares 23 6 2 2" xfId="1257" xr:uid="{19F93D6F-7E8F-4354-979A-1E7A6DAEAEF5}"/>
    <cellStyle name="Millares 23 6 2 3" xfId="1897" xr:uid="{1D7AE721-8119-41B7-A95E-2B436A1276E8}"/>
    <cellStyle name="Millares 23 6 3" xfId="937" xr:uid="{4729C80F-7EF9-4116-A94A-33436E97E8AF}"/>
    <cellStyle name="Millares 23 6 4" xfId="1577" xr:uid="{BC080C01-8272-4B6C-AA27-9F61D74C2A36}"/>
    <cellStyle name="Millares 23 7" xfId="406" xr:uid="{00000000-0005-0000-0000-000044010000}"/>
    <cellStyle name="Millares 23 7 2" xfId="1097" xr:uid="{A217EC87-7A86-4535-B83F-9F64F921728D}"/>
    <cellStyle name="Millares 23 7 3" xfId="1737" xr:uid="{33DDE440-58ED-410B-B41D-DAE96862A60F}"/>
    <cellStyle name="Millares 23 8" xfId="777" xr:uid="{05589782-752D-4E40-906E-F53C46341AE3}"/>
    <cellStyle name="Millares 23 9" xfId="1417" xr:uid="{11399CB3-CC48-432A-A5B5-4CED43BAA00C}"/>
    <cellStyle name="Millares 24" xfId="39" xr:uid="{00000000-0005-0000-0000-000045010000}"/>
    <cellStyle name="Millares 24 2" xfId="74" xr:uid="{00000000-0005-0000-0000-000046010000}"/>
    <cellStyle name="Millares 24 2 2" xfId="255" xr:uid="{00000000-0005-0000-0000-000047010000}"/>
    <cellStyle name="Millares 24 2 2 2" xfId="622" xr:uid="{00000000-0005-0000-0000-000048010000}"/>
    <cellStyle name="Millares 24 2 2 2 2" xfId="1290" xr:uid="{36CAB3EB-DDFC-4F17-B8FF-AFC8337B5C9F}"/>
    <cellStyle name="Millares 24 2 2 2 3" xfId="1930" xr:uid="{BB4C2020-8C97-4D19-B81C-C60A75D75716}"/>
    <cellStyle name="Millares 24 2 2 3" xfId="970" xr:uid="{8C1EA13B-F7EC-4819-A04D-81F4E4FD4E75}"/>
    <cellStyle name="Millares 24 2 2 4" xfId="1610" xr:uid="{918921F6-4FF0-4165-9E06-F6F132821AF6}"/>
    <cellStyle name="Millares 24 2 3" xfId="442" xr:uid="{00000000-0005-0000-0000-000049010000}"/>
    <cellStyle name="Millares 24 2 3 2" xfId="1130" xr:uid="{6D1EA184-EAF3-47CE-9D41-B8E4A3F8CFC8}"/>
    <cellStyle name="Millares 24 2 3 3" xfId="1770" xr:uid="{22537478-D219-4CE3-8F8B-8D92593C0BB4}"/>
    <cellStyle name="Millares 24 2 4" xfId="810" xr:uid="{554C1BDB-762C-468F-A9A1-D96B51EE66D2}"/>
    <cellStyle name="Millares 24 2 5" xfId="1450" xr:uid="{4E195ABD-82C8-4CC6-B702-9FD7A3D9AE95}"/>
    <cellStyle name="Millares 24 3" xfId="109" xr:uid="{00000000-0005-0000-0000-00004A010000}"/>
    <cellStyle name="Millares 24 3 2" xfId="290" xr:uid="{00000000-0005-0000-0000-00004B010000}"/>
    <cellStyle name="Millares 24 3 2 2" xfId="657" xr:uid="{00000000-0005-0000-0000-00004C010000}"/>
    <cellStyle name="Millares 24 3 2 2 2" xfId="1322" xr:uid="{87E127B1-7D37-4E8C-9DEA-C3F310D08A2F}"/>
    <cellStyle name="Millares 24 3 2 2 3" xfId="1962" xr:uid="{AF085B2E-C117-4E22-8AB4-E76994424517}"/>
    <cellStyle name="Millares 24 3 2 3" xfId="1002" xr:uid="{3816C621-9AA1-40C1-B38B-60944A076C52}"/>
    <cellStyle name="Millares 24 3 2 4" xfId="1642" xr:uid="{53C42FC8-BF43-4424-A706-47E13B1FBF7F}"/>
    <cellStyle name="Millares 24 3 3" xfId="477" xr:uid="{00000000-0005-0000-0000-00004D010000}"/>
    <cellStyle name="Millares 24 3 3 2" xfId="1162" xr:uid="{9C6C1F93-3614-4776-A103-7480B7200D08}"/>
    <cellStyle name="Millares 24 3 3 3" xfId="1802" xr:uid="{2A44461F-1AC5-45A2-8327-F46C50BE7782}"/>
    <cellStyle name="Millares 24 3 4" xfId="842" xr:uid="{C2A5578E-7295-4780-927B-19ABF37A1873}"/>
    <cellStyle name="Millares 24 3 5" xfId="1482" xr:uid="{1711D776-B41B-46A7-8B03-9B83EEEACD4F}"/>
    <cellStyle name="Millares 24 4" xfId="144" xr:uid="{00000000-0005-0000-0000-00004E010000}"/>
    <cellStyle name="Millares 24 4 2" xfId="325" xr:uid="{00000000-0005-0000-0000-00004F010000}"/>
    <cellStyle name="Millares 24 4 2 2" xfId="692" xr:uid="{00000000-0005-0000-0000-000050010000}"/>
    <cellStyle name="Millares 24 4 2 2 2" xfId="1354" xr:uid="{43E083E8-91DF-4C4A-8FEF-B8D0F03D34C2}"/>
    <cellStyle name="Millares 24 4 2 2 3" xfId="1994" xr:uid="{31157E27-32EB-4942-A491-A03CCF78A851}"/>
    <cellStyle name="Millares 24 4 2 3" xfId="1034" xr:uid="{0C75215E-626A-44F3-B789-15B0772F9C0D}"/>
    <cellStyle name="Millares 24 4 2 4" xfId="1674" xr:uid="{A721735B-BB6D-4659-8EA2-DAA0C7704DED}"/>
    <cellStyle name="Millares 24 4 3" xfId="512" xr:uid="{00000000-0005-0000-0000-000051010000}"/>
    <cellStyle name="Millares 24 4 3 2" xfId="1194" xr:uid="{83ADB6E6-C877-49F0-94F2-C9927444868A}"/>
    <cellStyle name="Millares 24 4 3 3" xfId="1834" xr:uid="{5910F418-65BB-4999-879D-D4766D62487D}"/>
    <cellStyle name="Millares 24 4 4" xfId="874" xr:uid="{61A3BDD1-C487-4E33-84AA-9A19D9CAA4C0}"/>
    <cellStyle name="Millares 24 4 5" xfId="1514" xr:uid="{B7CC6FCC-0033-428F-9C48-AA9A6EFE3BF4}"/>
    <cellStyle name="Millares 24 5" xfId="180" xr:uid="{00000000-0005-0000-0000-000052010000}"/>
    <cellStyle name="Millares 24 5 2" xfId="360" xr:uid="{00000000-0005-0000-0000-000053010000}"/>
    <cellStyle name="Millares 24 5 2 2" xfId="727" xr:uid="{00000000-0005-0000-0000-000054010000}"/>
    <cellStyle name="Millares 24 5 2 2 2" xfId="1386" xr:uid="{F65A51CF-5829-441E-BFCE-CD13D8176394}"/>
    <cellStyle name="Millares 24 5 2 2 3" xfId="2026" xr:uid="{76B36EB2-DA11-4F92-B36D-407F673DF9C1}"/>
    <cellStyle name="Millares 24 5 2 3" xfId="1066" xr:uid="{304C8738-298A-484C-A4BE-CE13239380C4}"/>
    <cellStyle name="Millares 24 5 2 4" xfId="1706" xr:uid="{0E7F91DF-93E1-48EE-A077-8B2FDDC32E88}"/>
    <cellStyle name="Millares 24 5 3" xfId="547" xr:uid="{00000000-0005-0000-0000-000055010000}"/>
    <cellStyle name="Millares 24 5 3 2" xfId="1226" xr:uid="{2A47113D-E134-42F5-B2CA-0AAD9A6EE445}"/>
    <cellStyle name="Millares 24 5 3 3" xfId="1866" xr:uid="{B3E91637-D737-4E68-BB1D-BEE4F85CEDF0}"/>
    <cellStyle name="Millares 24 5 4" xfId="906" xr:uid="{0FC7CF43-0EAE-467B-9731-988D289452CE}"/>
    <cellStyle name="Millares 24 5 5" xfId="1546" xr:uid="{189557CF-6F8F-4771-82C8-EE0EAA557B8D}"/>
    <cellStyle name="Millares 24 6" xfId="220" xr:uid="{00000000-0005-0000-0000-000056010000}"/>
    <cellStyle name="Millares 24 6 2" xfId="587" xr:uid="{00000000-0005-0000-0000-000057010000}"/>
    <cellStyle name="Millares 24 6 2 2" xfId="1258" xr:uid="{C78EAEA4-96D2-4185-B997-9FF53D870AFF}"/>
    <cellStyle name="Millares 24 6 2 3" xfId="1898" xr:uid="{40DB1834-83C2-4E9D-8D99-74128DD17E30}"/>
    <cellStyle name="Millares 24 6 3" xfId="938" xr:uid="{D0156C26-0664-45F4-866D-E5226482CEB5}"/>
    <cellStyle name="Millares 24 6 4" xfId="1578" xr:uid="{810B76D7-32D3-45E8-BE54-65A94CEFD560}"/>
    <cellStyle name="Millares 24 7" xfId="407" xr:uid="{00000000-0005-0000-0000-000058010000}"/>
    <cellStyle name="Millares 24 7 2" xfId="1098" xr:uid="{8478E1C0-F47C-4F1C-8063-12EE45DF8B27}"/>
    <cellStyle name="Millares 24 7 3" xfId="1738" xr:uid="{371573B9-B492-43BA-AF22-7B3046B1D0CD}"/>
    <cellStyle name="Millares 24 8" xfId="778" xr:uid="{1195CB71-D7B6-40DE-9B65-3928E42D38CC}"/>
    <cellStyle name="Millares 24 9" xfId="1418" xr:uid="{1EED49FD-83AD-4DC9-9636-2E92C5BFA764}"/>
    <cellStyle name="Millares 25" xfId="40" xr:uid="{00000000-0005-0000-0000-000059010000}"/>
    <cellStyle name="Millares 25 2" xfId="75" xr:uid="{00000000-0005-0000-0000-00005A010000}"/>
    <cellStyle name="Millares 25 2 2" xfId="256" xr:uid="{00000000-0005-0000-0000-00005B010000}"/>
    <cellStyle name="Millares 25 2 2 2" xfId="623" xr:uid="{00000000-0005-0000-0000-00005C010000}"/>
    <cellStyle name="Millares 25 2 2 2 2" xfId="1291" xr:uid="{A6305BB6-5686-4B57-9EE8-DBAE8FD00D3A}"/>
    <cellStyle name="Millares 25 2 2 2 3" xfId="1931" xr:uid="{BA59E459-4FDE-4A3C-8868-CE0B92174125}"/>
    <cellStyle name="Millares 25 2 2 3" xfId="971" xr:uid="{8E197D3C-00B7-4D49-B173-AC590292D2B2}"/>
    <cellStyle name="Millares 25 2 2 4" xfId="1611" xr:uid="{E5C39BCC-4CBF-4224-B619-DE1074D16A4F}"/>
    <cellStyle name="Millares 25 2 3" xfId="443" xr:uid="{00000000-0005-0000-0000-00005D010000}"/>
    <cellStyle name="Millares 25 2 3 2" xfId="1131" xr:uid="{EA0577A4-D51E-4E54-AD76-73D4F09BA544}"/>
    <cellStyle name="Millares 25 2 3 3" xfId="1771" xr:uid="{338AF0B6-CB9E-45CB-9070-DA8697653C2E}"/>
    <cellStyle name="Millares 25 2 4" xfId="811" xr:uid="{2098716E-B359-4C69-B089-67477DD0310A}"/>
    <cellStyle name="Millares 25 2 5" xfId="1451" xr:uid="{FA5DD4E5-0E9C-4300-A458-78F130A7BE2A}"/>
    <cellStyle name="Millares 25 3" xfId="110" xr:uid="{00000000-0005-0000-0000-00005E010000}"/>
    <cellStyle name="Millares 25 3 2" xfId="291" xr:uid="{00000000-0005-0000-0000-00005F010000}"/>
    <cellStyle name="Millares 25 3 2 2" xfId="658" xr:uid="{00000000-0005-0000-0000-000060010000}"/>
    <cellStyle name="Millares 25 3 2 2 2" xfId="1323" xr:uid="{E45BD8FC-4BD3-40D7-B462-4AA6E156E277}"/>
    <cellStyle name="Millares 25 3 2 2 3" xfId="1963" xr:uid="{DB2DDF81-4F82-40A5-A131-72FC98D9DCDA}"/>
    <cellStyle name="Millares 25 3 2 3" xfId="1003" xr:uid="{706EB215-E5B5-4ED3-9CA9-28AA781EF823}"/>
    <cellStyle name="Millares 25 3 2 4" xfId="1643" xr:uid="{EE80BFB8-CB3B-451B-9497-24C04E8B8528}"/>
    <cellStyle name="Millares 25 3 3" xfId="478" xr:uid="{00000000-0005-0000-0000-000061010000}"/>
    <cellStyle name="Millares 25 3 3 2" xfId="1163" xr:uid="{A69022A4-C7E1-4B59-ADEA-5DF03C1B875C}"/>
    <cellStyle name="Millares 25 3 3 3" xfId="1803" xr:uid="{1D1FB337-48B6-43A8-99A2-B5DE4032A8B9}"/>
    <cellStyle name="Millares 25 3 4" xfId="843" xr:uid="{92668878-E3EB-4D2D-80F0-1DB266914B8A}"/>
    <cellStyle name="Millares 25 3 5" xfId="1483" xr:uid="{ED088503-380A-4EC6-8F15-14DE17A21B96}"/>
    <cellStyle name="Millares 25 4" xfId="145" xr:uid="{00000000-0005-0000-0000-000062010000}"/>
    <cellStyle name="Millares 25 4 2" xfId="326" xr:uid="{00000000-0005-0000-0000-000063010000}"/>
    <cellStyle name="Millares 25 4 2 2" xfId="693" xr:uid="{00000000-0005-0000-0000-000064010000}"/>
    <cellStyle name="Millares 25 4 2 2 2" xfId="1355" xr:uid="{976C5C31-F65E-48E8-97C2-22823D790D81}"/>
    <cellStyle name="Millares 25 4 2 2 3" xfId="1995" xr:uid="{94D8E92F-13D5-4AE4-B860-7F1DD0E5E1D1}"/>
    <cellStyle name="Millares 25 4 2 3" xfId="1035" xr:uid="{84C33F9A-42F5-48B6-8E5A-2C27CCCE6E88}"/>
    <cellStyle name="Millares 25 4 2 4" xfId="1675" xr:uid="{3FF76C1A-944A-4A47-A1BD-A4924417A54D}"/>
    <cellStyle name="Millares 25 4 3" xfId="513" xr:uid="{00000000-0005-0000-0000-000065010000}"/>
    <cellStyle name="Millares 25 4 3 2" xfId="1195" xr:uid="{915F2982-90AC-4F2A-85A5-BE21995A9B0A}"/>
    <cellStyle name="Millares 25 4 3 3" xfId="1835" xr:uid="{D6D9997A-E78D-489E-A362-9EF819734E06}"/>
    <cellStyle name="Millares 25 4 4" xfId="875" xr:uid="{6346B4F3-8548-4A76-9EE3-55F2C1AF6B91}"/>
    <cellStyle name="Millares 25 4 5" xfId="1515" xr:uid="{19E4CBAC-A81B-4275-8D1E-44E620344CE5}"/>
    <cellStyle name="Millares 25 5" xfId="181" xr:uid="{00000000-0005-0000-0000-000066010000}"/>
    <cellStyle name="Millares 25 5 2" xfId="361" xr:uid="{00000000-0005-0000-0000-000067010000}"/>
    <cellStyle name="Millares 25 5 2 2" xfId="728" xr:uid="{00000000-0005-0000-0000-000068010000}"/>
    <cellStyle name="Millares 25 5 2 2 2" xfId="1387" xr:uid="{623D5379-3558-4D24-8F45-BB7D9F38AA05}"/>
    <cellStyle name="Millares 25 5 2 2 3" xfId="2027" xr:uid="{C3E7C6B5-D6AD-4982-98BC-DF7D940B09DB}"/>
    <cellStyle name="Millares 25 5 2 3" xfId="1067" xr:uid="{828DCD40-70DB-4E95-B392-76D9C7D67792}"/>
    <cellStyle name="Millares 25 5 2 4" xfId="1707" xr:uid="{59AB6AD6-4B10-433E-A0AD-767985BA2FE0}"/>
    <cellStyle name="Millares 25 5 3" xfId="548" xr:uid="{00000000-0005-0000-0000-000069010000}"/>
    <cellStyle name="Millares 25 5 3 2" xfId="1227" xr:uid="{E7FF91D5-502C-4057-A29D-DB07612E2A4D}"/>
    <cellStyle name="Millares 25 5 3 3" xfId="1867" xr:uid="{CBC809AA-BC13-438F-922D-BE1FB1C5DBEB}"/>
    <cellStyle name="Millares 25 5 4" xfId="907" xr:uid="{0EF35C60-0021-4992-9613-DD89F02A7699}"/>
    <cellStyle name="Millares 25 5 5" xfId="1547" xr:uid="{FC785D09-5049-4B0A-BADD-48241FBD0768}"/>
    <cellStyle name="Millares 25 6" xfId="221" xr:uid="{00000000-0005-0000-0000-00006A010000}"/>
    <cellStyle name="Millares 25 6 2" xfId="588" xr:uid="{00000000-0005-0000-0000-00006B010000}"/>
    <cellStyle name="Millares 25 6 2 2" xfId="1259" xr:uid="{5421C103-4793-47A9-823B-A5F82A12E36E}"/>
    <cellStyle name="Millares 25 6 2 3" xfId="1899" xr:uid="{FF005B6D-C94C-4206-ACBE-E0F805900448}"/>
    <cellStyle name="Millares 25 6 3" xfId="939" xr:uid="{A21D6C82-095B-42EB-8729-90867C9AC7BA}"/>
    <cellStyle name="Millares 25 6 4" xfId="1579" xr:uid="{4FF5679F-DD64-4665-A138-986075822F71}"/>
    <cellStyle name="Millares 25 7" xfId="408" xr:uid="{00000000-0005-0000-0000-00006C010000}"/>
    <cellStyle name="Millares 25 7 2" xfId="1099" xr:uid="{CB887A6F-9070-40FD-9740-06AFF4E2A0E2}"/>
    <cellStyle name="Millares 25 7 3" xfId="1739" xr:uid="{376C48D2-F3EF-41D9-A94F-163DB4F35502}"/>
    <cellStyle name="Millares 25 8" xfId="779" xr:uid="{A0366E26-2F41-4678-9D0D-E3197FF10F0F}"/>
    <cellStyle name="Millares 25 9" xfId="1419" xr:uid="{29A28D85-B602-4E1C-818C-CB55B18FD254}"/>
    <cellStyle name="Millares 26" xfId="41" xr:uid="{00000000-0005-0000-0000-00006D010000}"/>
    <cellStyle name="Millares 26 2" xfId="76" xr:uid="{00000000-0005-0000-0000-00006E010000}"/>
    <cellStyle name="Millares 26 2 2" xfId="257" xr:uid="{00000000-0005-0000-0000-00006F010000}"/>
    <cellStyle name="Millares 26 2 2 2" xfId="624" xr:uid="{00000000-0005-0000-0000-000070010000}"/>
    <cellStyle name="Millares 26 2 2 2 2" xfId="1292" xr:uid="{D9CB5DED-4431-46C4-A916-D1FACA9814A5}"/>
    <cellStyle name="Millares 26 2 2 2 3" xfId="1932" xr:uid="{4BAD4872-C39C-40AA-B6C3-A2F976149B5A}"/>
    <cellStyle name="Millares 26 2 2 3" xfId="972" xr:uid="{928F7F25-934C-4DA1-8F55-2D61B5584683}"/>
    <cellStyle name="Millares 26 2 2 4" xfId="1612" xr:uid="{A5BC6A6D-363D-4F00-BCC3-8074DECA7ACD}"/>
    <cellStyle name="Millares 26 2 3" xfId="444" xr:uid="{00000000-0005-0000-0000-000071010000}"/>
    <cellStyle name="Millares 26 2 3 2" xfId="1132" xr:uid="{830E8BA6-C65F-4573-B66C-212EBC44803E}"/>
    <cellStyle name="Millares 26 2 3 3" xfId="1772" xr:uid="{5DF63B65-B91D-4AD6-AA43-2ED5F909394D}"/>
    <cellStyle name="Millares 26 2 4" xfId="812" xr:uid="{D0905636-36BD-44E0-97E2-4FB6B2D93EE7}"/>
    <cellStyle name="Millares 26 2 5" xfId="1452" xr:uid="{71CF3369-0999-4684-B377-9B9DD602F2FC}"/>
    <cellStyle name="Millares 26 3" xfId="111" xr:uid="{00000000-0005-0000-0000-000072010000}"/>
    <cellStyle name="Millares 26 3 2" xfId="292" xr:uid="{00000000-0005-0000-0000-000073010000}"/>
    <cellStyle name="Millares 26 3 2 2" xfId="659" xr:uid="{00000000-0005-0000-0000-000074010000}"/>
    <cellStyle name="Millares 26 3 2 2 2" xfId="1324" xr:uid="{5B611B56-CE94-410B-AEBA-F2EEB42AF04F}"/>
    <cellStyle name="Millares 26 3 2 2 3" xfId="1964" xr:uid="{F619E96B-1404-4912-9DF1-64330D188426}"/>
    <cellStyle name="Millares 26 3 2 3" xfId="1004" xr:uid="{B56A01FB-69F2-48AA-9AB2-ACF4A0613125}"/>
    <cellStyle name="Millares 26 3 2 4" xfId="1644" xr:uid="{09013D05-4AB1-4E2B-BBCA-007DFAC662EA}"/>
    <cellStyle name="Millares 26 3 3" xfId="479" xr:uid="{00000000-0005-0000-0000-000075010000}"/>
    <cellStyle name="Millares 26 3 3 2" xfId="1164" xr:uid="{48E0E7DD-3206-416B-B46C-29583EEECFA0}"/>
    <cellStyle name="Millares 26 3 3 3" xfId="1804" xr:uid="{6A8A4F76-0C3A-4D36-8227-37304DE0E216}"/>
    <cellStyle name="Millares 26 3 4" xfId="844" xr:uid="{50F573C4-8EE3-462A-A703-6456C2476F8C}"/>
    <cellStyle name="Millares 26 3 5" xfId="1484" xr:uid="{106D9F2E-1B2D-41F1-92F5-62D9848B48D4}"/>
    <cellStyle name="Millares 26 4" xfId="146" xr:uid="{00000000-0005-0000-0000-000076010000}"/>
    <cellStyle name="Millares 26 4 2" xfId="327" xr:uid="{00000000-0005-0000-0000-000077010000}"/>
    <cellStyle name="Millares 26 4 2 2" xfId="694" xr:uid="{00000000-0005-0000-0000-000078010000}"/>
    <cellStyle name="Millares 26 4 2 2 2" xfId="1356" xr:uid="{37352D7F-78DB-43E8-99A4-CA5F6A4C1C9C}"/>
    <cellStyle name="Millares 26 4 2 2 3" xfId="1996" xr:uid="{53975ECE-F21E-44F8-95C8-90C5B799870D}"/>
    <cellStyle name="Millares 26 4 2 3" xfId="1036" xr:uid="{6EEAFE68-3FC3-45E8-B7DE-342784A985F4}"/>
    <cellStyle name="Millares 26 4 2 4" xfId="1676" xr:uid="{D0478CF2-1C20-4A3B-BCF3-B731668E9711}"/>
    <cellStyle name="Millares 26 4 3" xfId="514" xr:uid="{00000000-0005-0000-0000-000079010000}"/>
    <cellStyle name="Millares 26 4 3 2" xfId="1196" xr:uid="{E4F1475E-2421-4B74-85E7-3BBB1A5AD42D}"/>
    <cellStyle name="Millares 26 4 3 3" xfId="1836" xr:uid="{68264A9A-202A-44A6-B963-55CB719D855A}"/>
    <cellStyle name="Millares 26 4 4" xfId="876" xr:uid="{45B0C57A-7494-4401-981A-C0773E370A31}"/>
    <cellStyle name="Millares 26 4 5" xfId="1516" xr:uid="{3F4C8193-F033-42E5-8964-4CFEC412B468}"/>
    <cellStyle name="Millares 26 5" xfId="182" xr:uid="{00000000-0005-0000-0000-00007A010000}"/>
    <cellStyle name="Millares 26 5 2" xfId="362" xr:uid="{00000000-0005-0000-0000-00007B010000}"/>
    <cellStyle name="Millares 26 5 2 2" xfId="729" xr:uid="{00000000-0005-0000-0000-00007C010000}"/>
    <cellStyle name="Millares 26 5 2 2 2" xfId="1388" xr:uid="{CD1275FC-A4B8-468F-9419-28FE255B6CEE}"/>
    <cellStyle name="Millares 26 5 2 2 3" xfId="2028" xr:uid="{4AF95E98-0820-4550-A5B7-B614476A1CE3}"/>
    <cellStyle name="Millares 26 5 2 3" xfId="1068" xr:uid="{F016CA46-701A-41D3-9E65-102D32CD4AB4}"/>
    <cellStyle name="Millares 26 5 2 4" xfId="1708" xr:uid="{1981C530-A390-4F80-BB01-A61136F2ADF3}"/>
    <cellStyle name="Millares 26 5 3" xfId="549" xr:uid="{00000000-0005-0000-0000-00007D010000}"/>
    <cellStyle name="Millares 26 5 3 2" xfId="1228" xr:uid="{F13D39C8-C42E-4A61-A466-42054011FA86}"/>
    <cellStyle name="Millares 26 5 3 3" xfId="1868" xr:uid="{11651420-9A38-4560-8530-76614634EE8B}"/>
    <cellStyle name="Millares 26 5 4" xfId="908" xr:uid="{DC514303-85BD-414F-BB51-4EB529AA4F3F}"/>
    <cellStyle name="Millares 26 5 5" xfId="1548" xr:uid="{0F77FBBD-14C1-433E-BE5A-B553DAD5C367}"/>
    <cellStyle name="Millares 26 6" xfId="222" xr:uid="{00000000-0005-0000-0000-00007E010000}"/>
    <cellStyle name="Millares 26 6 2" xfId="589" xr:uid="{00000000-0005-0000-0000-00007F010000}"/>
    <cellStyle name="Millares 26 6 2 2" xfId="1260" xr:uid="{ED55906B-A716-44E5-AE3A-87FA20FAFF30}"/>
    <cellStyle name="Millares 26 6 2 3" xfId="1900" xr:uid="{8BB18359-509E-42AA-B4C1-ABD6DDDCF85C}"/>
    <cellStyle name="Millares 26 6 3" xfId="940" xr:uid="{3E236233-B24F-4238-BCCC-AE9528F33892}"/>
    <cellStyle name="Millares 26 6 4" xfId="1580" xr:uid="{16884733-0F8B-4534-9D37-A067C73C953A}"/>
    <cellStyle name="Millares 26 7" xfId="409" xr:uid="{00000000-0005-0000-0000-000080010000}"/>
    <cellStyle name="Millares 26 7 2" xfId="1100" xr:uid="{72F12B65-9CA2-49D1-ADE8-72CF00119680}"/>
    <cellStyle name="Millares 26 7 3" xfId="1740" xr:uid="{1771BF88-69F5-448C-AA35-E0F109993CA6}"/>
    <cellStyle name="Millares 26 8" xfId="780" xr:uid="{D81460EA-A86D-47F6-8218-A9B5C3405BD9}"/>
    <cellStyle name="Millares 26 9" xfId="1420" xr:uid="{CAFE7C3E-DAA6-4546-9F11-57B26A2F5D8D}"/>
    <cellStyle name="Millares 27" xfId="43" xr:uid="{00000000-0005-0000-0000-000081010000}"/>
    <cellStyle name="Millares 27 2" xfId="78" xr:uid="{00000000-0005-0000-0000-000082010000}"/>
    <cellStyle name="Millares 27 2 2" xfId="259" xr:uid="{00000000-0005-0000-0000-000083010000}"/>
    <cellStyle name="Millares 27 2 2 2" xfId="626" xr:uid="{00000000-0005-0000-0000-000084010000}"/>
    <cellStyle name="Millares 27 2 2 2 2" xfId="1294" xr:uid="{8B04DFDE-A3CE-4719-B3FC-62E0EB412C39}"/>
    <cellStyle name="Millares 27 2 2 2 3" xfId="1934" xr:uid="{3D65B6EA-2976-4BEA-8B2E-6256E7D081D4}"/>
    <cellStyle name="Millares 27 2 2 3" xfId="974" xr:uid="{69CCF5E0-7A24-44B9-8044-3B1C3B9C9BFC}"/>
    <cellStyle name="Millares 27 2 2 4" xfId="1614" xr:uid="{F19F3F8D-9D21-48FB-99F0-60D7D61E1B8F}"/>
    <cellStyle name="Millares 27 2 3" xfId="446" xr:uid="{00000000-0005-0000-0000-000085010000}"/>
    <cellStyle name="Millares 27 2 3 2" xfId="1134" xr:uid="{AF9765C9-14A9-4315-8C42-B6E7AC45687E}"/>
    <cellStyle name="Millares 27 2 3 3" xfId="1774" xr:uid="{A2FE2233-7FB0-4D97-9689-FFB19F79630A}"/>
    <cellStyle name="Millares 27 2 4" xfId="814" xr:uid="{6C2D01B9-9F17-4053-A639-406F6CE49199}"/>
    <cellStyle name="Millares 27 2 5" xfId="1454" xr:uid="{8E8F8093-2A67-4B68-A412-E7087CB43773}"/>
    <cellStyle name="Millares 27 3" xfId="113" xr:uid="{00000000-0005-0000-0000-000086010000}"/>
    <cellStyle name="Millares 27 3 2" xfId="294" xr:uid="{00000000-0005-0000-0000-000087010000}"/>
    <cellStyle name="Millares 27 3 2 2" xfId="661" xr:uid="{00000000-0005-0000-0000-000088010000}"/>
    <cellStyle name="Millares 27 3 2 2 2" xfId="1326" xr:uid="{C823F905-27A6-4B35-BDB7-4D23D18C1F9D}"/>
    <cellStyle name="Millares 27 3 2 2 3" xfId="1966" xr:uid="{FA63B9B5-3FEB-40D1-835E-5F5C6AAB8B39}"/>
    <cellStyle name="Millares 27 3 2 3" xfId="1006" xr:uid="{EDEB1627-61C6-46CE-9668-5D4803E8E46B}"/>
    <cellStyle name="Millares 27 3 2 4" xfId="1646" xr:uid="{995E0642-EA53-4C76-B2F8-E9582DABF0F3}"/>
    <cellStyle name="Millares 27 3 3" xfId="481" xr:uid="{00000000-0005-0000-0000-000089010000}"/>
    <cellStyle name="Millares 27 3 3 2" xfId="1166" xr:uid="{5A79C511-9215-4936-88CB-D49FC6BEBD09}"/>
    <cellStyle name="Millares 27 3 3 3" xfId="1806" xr:uid="{E5540B11-1399-4B3F-A4DE-728CDC695895}"/>
    <cellStyle name="Millares 27 3 4" xfId="846" xr:uid="{6F4FF644-C2A0-494C-B8B0-F83B1640541F}"/>
    <cellStyle name="Millares 27 3 5" xfId="1486" xr:uid="{C77D92DB-ABFE-42B7-82FF-73C9A312D635}"/>
    <cellStyle name="Millares 27 4" xfId="148" xr:uid="{00000000-0005-0000-0000-00008A010000}"/>
    <cellStyle name="Millares 27 4 2" xfId="329" xr:uid="{00000000-0005-0000-0000-00008B010000}"/>
    <cellStyle name="Millares 27 4 2 2" xfId="696" xr:uid="{00000000-0005-0000-0000-00008C010000}"/>
    <cellStyle name="Millares 27 4 2 2 2" xfId="1358" xr:uid="{30566D25-85E0-46F7-8282-4CD435A5344F}"/>
    <cellStyle name="Millares 27 4 2 2 3" xfId="1998" xr:uid="{0E484FFE-FAD1-462F-A622-8E0AE0B5BE38}"/>
    <cellStyle name="Millares 27 4 2 3" xfId="1038" xr:uid="{CD71C0D7-0535-4960-BAF6-6A407D5BCA57}"/>
    <cellStyle name="Millares 27 4 2 4" xfId="1678" xr:uid="{8B6C4560-888F-423E-B24B-0126CB3EAC91}"/>
    <cellStyle name="Millares 27 4 3" xfId="516" xr:uid="{00000000-0005-0000-0000-00008D010000}"/>
    <cellStyle name="Millares 27 4 3 2" xfId="1198" xr:uid="{289E6C47-B6A2-4DB8-94EF-7917BE31A1F5}"/>
    <cellStyle name="Millares 27 4 3 3" xfId="1838" xr:uid="{14398A82-CDAD-4F6F-9647-0E028B61BF23}"/>
    <cellStyle name="Millares 27 4 4" xfId="878" xr:uid="{79D2A2AC-B0D5-4AF3-A90A-86FA5FFFB21D}"/>
    <cellStyle name="Millares 27 4 5" xfId="1518" xr:uid="{00DB10AC-E948-4AE0-BDB2-47B1D276615E}"/>
    <cellStyle name="Millares 27 5" xfId="184" xr:uid="{00000000-0005-0000-0000-00008E010000}"/>
    <cellStyle name="Millares 27 5 2" xfId="364" xr:uid="{00000000-0005-0000-0000-00008F010000}"/>
    <cellStyle name="Millares 27 5 2 2" xfId="731" xr:uid="{00000000-0005-0000-0000-000090010000}"/>
    <cellStyle name="Millares 27 5 2 2 2" xfId="1390" xr:uid="{7FD53AE3-553A-49A4-ABED-C71F62558B62}"/>
    <cellStyle name="Millares 27 5 2 2 3" xfId="2030" xr:uid="{C0C37F67-BBEB-4FE0-889F-1ADA8CC92188}"/>
    <cellStyle name="Millares 27 5 2 3" xfId="1070" xr:uid="{02D8BDAC-6CFF-4659-8E8E-F984888378F4}"/>
    <cellStyle name="Millares 27 5 2 4" xfId="1710" xr:uid="{4E1F2DD5-615F-4735-989E-DBD62A7A1BA3}"/>
    <cellStyle name="Millares 27 5 3" xfId="551" xr:uid="{00000000-0005-0000-0000-000091010000}"/>
    <cellStyle name="Millares 27 5 3 2" xfId="1230" xr:uid="{CD0EE00E-094B-47AD-811D-EE19988BD394}"/>
    <cellStyle name="Millares 27 5 3 3" xfId="1870" xr:uid="{B69E8B68-1CC8-4F55-A67B-CE19F37B6B3C}"/>
    <cellStyle name="Millares 27 5 4" xfId="910" xr:uid="{FAF2B0B8-411D-4689-BCEC-E7475BE4B0BF}"/>
    <cellStyle name="Millares 27 5 5" xfId="1550" xr:uid="{8BBA00A6-83B1-49A2-BD33-B5D085D23219}"/>
    <cellStyle name="Millares 27 6" xfId="224" xr:uid="{00000000-0005-0000-0000-000092010000}"/>
    <cellStyle name="Millares 27 6 2" xfId="591" xr:uid="{00000000-0005-0000-0000-000093010000}"/>
    <cellStyle name="Millares 27 6 2 2" xfId="1262" xr:uid="{8249FA16-60CA-40D8-9965-A4ADCD3471BC}"/>
    <cellStyle name="Millares 27 6 2 3" xfId="1902" xr:uid="{BD3A26E7-4B45-4D1F-9E40-C6C5400ADEC0}"/>
    <cellStyle name="Millares 27 6 3" xfId="942" xr:uid="{FD6DDBB6-B74E-4693-83E5-244E4E0FB63C}"/>
    <cellStyle name="Millares 27 6 4" xfId="1582" xr:uid="{F6EC190E-BF46-4D4F-B030-BC48EC7104AF}"/>
    <cellStyle name="Millares 27 7" xfId="411" xr:uid="{00000000-0005-0000-0000-000094010000}"/>
    <cellStyle name="Millares 27 7 2" xfId="1102" xr:uid="{26668549-B75A-4528-8265-3DB3283DB1AE}"/>
    <cellStyle name="Millares 27 7 3" xfId="1742" xr:uid="{94ACF2B2-C1A4-4C17-8E97-A79A5351AACE}"/>
    <cellStyle name="Millares 27 8" xfId="782" xr:uid="{F806F768-49AC-4A92-9AB6-D1A9BD617B60}"/>
    <cellStyle name="Millares 27 9" xfId="1422" xr:uid="{1F8ABD09-EA17-48F4-944E-B6A64EB7A0C8}"/>
    <cellStyle name="Millares 28" xfId="44" xr:uid="{00000000-0005-0000-0000-000095010000}"/>
    <cellStyle name="Millares 28 2" xfId="79" xr:uid="{00000000-0005-0000-0000-000096010000}"/>
    <cellStyle name="Millares 28 2 2" xfId="260" xr:uid="{00000000-0005-0000-0000-000097010000}"/>
    <cellStyle name="Millares 28 2 2 2" xfId="627" xr:uid="{00000000-0005-0000-0000-000098010000}"/>
    <cellStyle name="Millares 28 2 2 2 2" xfId="1295" xr:uid="{A6C83008-6268-4BD7-A1DE-05EE1A38E2C2}"/>
    <cellStyle name="Millares 28 2 2 2 3" xfId="1935" xr:uid="{0876E25D-73B9-438F-9FC9-C36B1AD7E234}"/>
    <cellStyle name="Millares 28 2 2 3" xfId="975" xr:uid="{10CCFFBC-4992-46C0-A6A8-01A46636C8DE}"/>
    <cellStyle name="Millares 28 2 2 4" xfId="1615" xr:uid="{BED864E0-65AF-45E2-BAB0-E43169F24646}"/>
    <cellStyle name="Millares 28 2 3" xfId="447" xr:uid="{00000000-0005-0000-0000-000099010000}"/>
    <cellStyle name="Millares 28 2 3 2" xfId="1135" xr:uid="{8023A4E8-1FA5-409B-8473-FE4D1501A490}"/>
    <cellStyle name="Millares 28 2 3 3" xfId="1775" xr:uid="{7BD7AD6E-166A-44A6-B0C0-7CD76808A600}"/>
    <cellStyle name="Millares 28 2 4" xfId="815" xr:uid="{A7BB8093-B367-4B34-9D64-BF03B4380F31}"/>
    <cellStyle name="Millares 28 2 5" xfId="1455" xr:uid="{8516B137-BF7A-40BB-A53E-5AFB2FFC64D2}"/>
    <cellStyle name="Millares 28 3" xfId="114" xr:uid="{00000000-0005-0000-0000-00009A010000}"/>
    <cellStyle name="Millares 28 3 2" xfId="295" xr:uid="{00000000-0005-0000-0000-00009B010000}"/>
    <cellStyle name="Millares 28 3 2 2" xfId="662" xr:uid="{00000000-0005-0000-0000-00009C010000}"/>
    <cellStyle name="Millares 28 3 2 2 2" xfId="1327" xr:uid="{E7FA34F3-E539-48CF-99AB-9EDEF9776702}"/>
    <cellStyle name="Millares 28 3 2 2 3" xfId="1967" xr:uid="{03E97BBD-463E-47E0-8474-7800191DFA9A}"/>
    <cellStyle name="Millares 28 3 2 3" xfId="1007" xr:uid="{63AB928A-55D6-4CD5-A774-2AFF25FE3D50}"/>
    <cellStyle name="Millares 28 3 2 4" xfId="1647" xr:uid="{BA671076-DF54-4BE2-A29E-65FC384AE797}"/>
    <cellStyle name="Millares 28 3 3" xfId="482" xr:uid="{00000000-0005-0000-0000-00009D010000}"/>
    <cellStyle name="Millares 28 3 3 2" xfId="1167" xr:uid="{A58A4AFB-1424-49D7-A69A-3FFD4D65D28B}"/>
    <cellStyle name="Millares 28 3 3 3" xfId="1807" xr:uid="{120947B5-A618-48E6-B5BA-DC00BE09A94C}"/>
    <cellStyle name="Millares 28 3 4" xfId="847" xr:uid="{9AEA32D0-C4E6-40B5-867F-E0794A9BE1AA}"/>
    <cellStyle name="Millares 28 3 5" xfId="1487" xr:uid="{0E18F7AC-501C-4838-9E5C-86B94A6160E5}"/>
    <cellStyle name="Millares 28 4" xfId="149" xr:uid="{00000000-0005-0000-0000-00009E010000}"/>
    <cellStyle name="Millares 28 4 2" xfId="330" xr:uid="{00000000-0005-0000-0000-00009F010000}"/>
    <cellStyle name="Millares 28 4 2 2" xfId="697" xr:uid="{00000000-0005-0000-0000-0000A0010000}"/>
    <cellStyle name="Millares 28 4 2 2 2" xfId="1359" xr:uid="{41BAF5F7-4217-4231-B5A7-FAACA4EAC423}"/>
    <cellStyle name="Millares 28 4 2 2 3" xfId="1999" xr:uid="{D1FF8BCC-7AF1-4D56-B27B-7C315A713B6B}"/>
    <cellStyle name="Millares 28 4 2 3" xfId="1039" xr:uid="{B484577C-905F-4215-88DC-C3F7CFDDEB9B}"/>
    <cellStyle name="Millares 28 4 2 4" xfId="1679" xr:uid="{A7DA37F8-4FF7-4BBF-9506-5E8913B14796}"/>
    <cellStyle name="Millares 28 4 3" xfId="517" xr:uid="{00000000-0005-0000-0000-0000A1010000}"/>
    <cellStyle name="Millares 28 4 3 2" xfId="1199" xr:uid="{B8282081-5173-467A-B153-51774415599C}"/>
    <cellStyle name="Millares 28 4 3 3" xfId="1839" xr:uid="{057F05AA-39F1-4BFF-B073-740E7F5887B7}"/>
    <cellStyle name="Millares 28 4 4" xfId="879" xr:uid="{18C77C41-F867-4E03-9F65-5900F82A4F13}"/>
    <cellStyle name="Millares 28 4 5" xfId="1519" xr:uid="{0AE589BF-40BD-43B9-86DF-FDE2E0637486}"/>
    <cellStyle name="Millares 28 5" xfId="185" xr:uid="{00000000-0005-0000-0000-0000A2010000}"/>
    <cellStyle name="Millares 28 5 2" xfId="365" xr:uid="{00000000-0005-0000-0000-0000A3010000}"/>
    <cellStyle name="Millares 28 5 2 2" xfId="732" xr:uid="{00000000-0005-0000-0000-0000A4010000}"/>
    <cellStyle name="Millares 28 5 2 2 2" xfId="1391" xr:uid="{C703E67A-C770-4D7A-9C8F-1ECC8FB63057}"/>
    <cellStyle name="Millares 28 5 2 2 3" xfId="2031" xr:uid="{1DF88675-2CC5-47B1-B1D5-4E42D701C620}"/>
    <cellStyle name="Millares 28 5 2 3" xfId="1071" xr:uid="{FA74852F-8C8E-4845-8F9B-93A4347D0124}"/>
    <cellStyle name="Millares 28 5 2 4" xfId="1711" xr:uid="{B9C49A32-789B-4E9C-839B-E5D9F4EA109B}"/>
    <cellStyle name="Millares 28 5 3" xfId="552" xr:uid="{00000000-0005-0000-0000-0000A5010000}"/>
    <cellStyle name="Millares 28 5 3 2" xfId="1231" xr:uid="{EC70D3AB-DCBF-4274-AAAE-36E4F8BEAFF2}"/>
    <cellStyle name="Millares 28 5 3 3" xfId="1871" xr:uid="{7E24B5DC-9B01-4262-ADC1-503D02F5A116}"/>
    <cellStyle name="Millares 28 5 4" xfId="911" xr:uid="{4C84D83D-138D-43B3-9AEF-FFD773309B99}"/>
    <cellStyle name="Millares 28 5 5" xfId="1551" xr:uid="{509447AB-7680-4F7B-81EF-8650C9749DD4}"/>
    <cellStyle name="Millares 28 6" xfId="225" xr:uid="{00000000-0005-0000-0000-0000A6010000}"/>
    <cellStyle name="Millares 28 6 2" xfId="592" xr:uid="{00000000-0005-0000-0000-0000A7010000}"/>
    <cellStyle name="Millares 28 6 2 2" xfId="1263" xr:uid="{CCCD3C48-1FF1-48E6-824B-F39DA3E433E3}"/>
    <cellStyle name="Millares 28 6 2 3" xfId="1903" xr:uid="{D65B62A8-728C-42BB-8FEF-52A761F96620}"/>
    <cellStyle name="Millares 28 6 3" xfId="943" xr:uid="{FCCC30D5-9478-4309-BED9-E5326482DF9F}"/>
    <cellStyle name="Millares 28 6 4" xfId="1583" xr:uid="{11AC2DCF-6B8A-42AE-9512-BEA84BACF19B}"/>
    <cellStyle name="Millares 28 7" xfId="412" xr:uid="{00000000-0005-0000-0000-0000A8010000}"/>
    <cellStyle name="Millares 28 7 2" xfId="1103" xr:uid="{6D0D1C10-740D-4CC0-8764-4F9D63DB2576}"/>
    <cellStyle name="Millares 28 7 3" xfId="1743" xr:uid="{1F5FFE2F-2633-44CB-B177-6C34B904BEE1}"/>
    <cellStyle name="Millares 28 8" xfId="783" xr:uid="{E8348CA0-9226-42CE-84C0-A731EB211E12}"/>
    <cellStyle name="Millares 28 9" xfId="1423" xr:uid="{23C71824-6728-4752-8AE6-511A349624D6}"/>
    <cellStyle name="Millares 29" xfId="42" xr:uid="{00000000-0005-0000-0000-0000A9010000}"/>
    <cellStyle name="Millares 29 2" xfId="77" xr:uid="{00000000-0005-0000-0000-0000AA010000}"/>
    <cellStyle name="Millares 29 2 2" xfId="258" xr:uid="{00000000-0005-0000-0000-0000AB010000}"/>
    <cellStyle name="Millares 29 2 2 2" xfId="625" xr:uid="{00000000-0005-0000-0000-0000AC010000}"/>
    <cellStyle name="Millares 29 2 2 2 2" xfId="1293" xr:uid="{74AC711F-B7A0-414C-9A36-FAE781A9D9AF}"/>
    <cellStyle name="Millares 29 2 2 2 3" xfId="1933" xr:uid="{3C110D1C-17CA-4178-A507-762EDE159F98}"/>
    <cellStyle name="Millares 29 2 2 3" xfId="973" xr:uid="{8D2B07A8-C968-4600-86C5-EA5D8C40CF7C}"/>
    <cellStyle name="Millares 29 2 2 4" xfId="1613" xr:uid="{C673EA72-4DDD-4224-A5D2-14164D476AF0}"/>
    <cellStyle name="Millares 29 2 3" xfId="445" xr:uid="{00000000-0005-0000-0000-0000AD010000}"/>
    <cellStyle name="Millares 29 2 3 2" xfId="1133" xr:uid="{6641D3DC-F2B3-4D97-ABD3-A445483076A1}"/>
    <cellStyle name="Millares 29 2 3 3" xfId="1773" xr:uid="{039D233E-3B77-439F-A621-50B09B706AC5}"/>
    <cellStyle name="Millares 29 2 4" xfId="813" xr:uid="{3F08742A-E4FE-47C9-AA59-4015C65A59D6}"/>
    <cellStyle name="Millares 29 2 5" xfId="1453" xr:uid="{459CA98C-2582-4E89-B754-10D71617BD17}"/>
    <cellStyle name="Millares 29 3" xfId="112" xr:uid="{00000000-0005-0000-0000-0000AE010000}"/>
    <cellStyle name="Millares 29 3 2" xfId="293" xr:uid="{00000000-0005-0000-0000-0000AF010000}"/>
    <cellStyle name="Millares 29 3 2 2" xfId="660" xr:uid="{00000000-0005-0000-0000-0000B0010000}"/>
    <cellStyle name="Millares 29 3 2 2 2" xfId="1325" xr:uid="{64AD7E73-CA42-4E08-ABA3-4689FEDEC41E}"/>
    <cellStyle name="Millares 29 3 2 2 3" xfId="1965" xr:uid="{61B361C0-6782-424B-8CC6-5EB120170D00}"/>
    <cellStyle name="Millares 29 3 2 3" xfId="1005" xr:uid="{35B12618-5070-4977-8EB0-C53B3A143B70}"/>
    <cellStyle name="Millares 29 3 2 4" xfId="1645" xr:uid="{EC48AD78-700A-4F45-93F0-34DEDBAA3329}"/>
    <cellStyle name="Millares 29 3 3" xfId="480" xr:uid="{00000000-0005-0000-0000-0000B1010000}"/>
    <cellStyle name="Millares 29 3 3 2" xfId="1165" xr:uid="{65B564A9-6F45-42F2-B019-075E1E369880}"/>
    <cellStyle name="Millares 29 3 3 3" xfId="1805" xr:uid="{0C6327B0-7992-41DC-92E1-3882FAEC24BF}"/>
    <cellStyle name="Millares 29 3 4" xfId="845" xr:uid="{54905786-F326-40AF-8536-4A4D750051A3}"/>
    <cellStyle name="Millares 29 3 5" xfId="1485" xr:uid="{02230A24-508A-432F-9CB3-0B76F0FDB7A7}"/>
    <cellStyle name="Millares 29 4" xfId="147" xr:uid="{00000000-0005-0000-0000-0000B2010000}"/>
    <cellStyle name="Millares 29 4 2" xfId="328" xr:uid="{00000000-0005-0000-0000-0000B3010000}"/>
    <cellStyle name="Millares 29 4 2 2" xfId="695" xr:uid="{00000000-0005-0000-0000-0000B4010000}"/>
    <cellStyle name="Millares 29 4 2 2 2" xfId="1357" xr:uid="{99571D05-7C54-45AF-AE84-852732E0006B}"/>
    <cellStyle name="Millares 29 4 2 2 3" xfId="1997" xr:uid="{985F1436-0EC9-4C2E-9DDD-C6F4286709C5}"/>
    <cellStyle name="Millares 29 4 2 3" xfId="1037" xr:uid="{DD2CFFFD-1F1B-48D7-8855-35AE38A07509}"/>
    <cellStyle name="Millares 29 4 2 4" xfId="1677" xr:uid="{C9DBA762-83A3-4A76-81A1-A42E28E2A97C}"/>
    <cellStyle name="Millares 29 4 3" xfId="515" xr:uid="{00000000-0005-0000-0000-0000B5010000}"/>
    <cellStyle name="Millares 29 4 3 2" xfId="1197" xr:uid="{54EE9E92-0C45-4F12-A5C7-B48279325E14}"/>
    <cellStyle name="Millares 29 4 3 3" xfId="1837" xr:uid="{BA60226C-099A-4D61-BCF6-A45E3B2C4D08}"/>
    <cellStyle name="Millares 29 4 4" xfId="877" xr:uid="{26FF866F-6906-491A-945F-673ADC6994FB}"/>
    <cellStyle name="Millares 29 4 5" xfId="1517" xr:uid="{A825ABFC-D40F-458E-B167-15A7F5EB8316}"/>
    <cellStyle name="Millares 29 5" xfId="183" xr:uid="{00000000-0005-0000-0000-0000B6010000}"/>
    <cellStyle name="Millares 29 5 2" xfId="363" xr:uid="{00000000-0005-0000-0000-0000B7010000}"/>
    <cellStyle name="Millares 29 5 2 2" xfId="730" xr:uid="{00000000-0005-0000-0000-0000B8010000}"/>
    <cellStyle name="Millares 29 5 2 2 2" xfId="1389" xr:uid="{8A68EE2D-F5A5-4C32-BFF4-96A23074FBD9}"/>
    <cellStyle name="Millares 29 5 2 2 3" xfId="2029" xr:uid="{F2C6F42F-DB48-4BDE-AE92-3DF0C7B3C409}"/>
    <cellStyle name="Millares 29 5 2 3" xfId="1069" xr:uid="{2C2D8ACF-5DC7-4AD0-B2FC-4AEAE380C1BE}"/>
    <cellStyle name="Millares 29 5 2 4" xfId="1709" xr:uid="{9D58C3CA-F4A0-4773-AAF3-8CE7CD2932AA}"/>
    <cellStyle name="Millares 29 5 3" xfId="550" xr:uid="{00000000-0005-0000-0000-0000B9010000}"/>
    <cellStyle name="Millares 29 5 3 2" xfId="1229" xr:uid="{6BCA8235-9FCB-448B-A5D4-DBBCC8FB5572}"/>
    <cellStyle name="Millares 29 5 3 3" xfId="1869" xr:uid="{1CFA9DEC-AECE-41D2-A72B-B320450E41A0}"/>
    <cellStyle name="Millares 29 5 4" xfId="909" xr:uid="{6B04BE71-F2A5-4225-A8A7-1EF5CE8617A6}"/>
    <cellStyle name="Millares 29 5 5" xfId="1549" xr:uid="{76EB4105-AD83-4546-BF13-E7857AD1B5F1}"/>
    <cellStyle name="Millares 29 6" xfId="223" xr:uid="{00000000-0005-0000-0000-0000BA010000}"/>
    <cellStyle name="Millares 29 6 2" xfId="590" xr:uid="{00000000-0005-0000-0000-0000BB010000}"/>
    <cellStyle name="Millares 29 6 2 2" xfId="1261" xr:uid="{1782D1B8-A10C-4A45-B0E0-70B9B848291E}"/>
    <cellStyle name="Millares 29 6 2 3" xfId="1901" xr:uid="{8E21703C-F123-44E7-9222-AEE03D75E460}"/>
    <cellStyle name="Millares 29 6 3" xfId="941" xr:uid="{7FD33E1D-43C0-40D0-A266-DD0774367BFB}"/>
    <cellStyle name="Millares 29 6 4" xfId="1581" xr:uid="{2AED3E4D-AB4E-4857-AFB8-A11742AF762A}"/>
    <cellStyle name="Millares 29 7" xfId="410" xr:uid="{00000000-0005-0000-0000-0000BC010000}"/>
    <cellStyle name="Millares 29 7 2" xfId="1101" xr:uid="{D9F05874-A48A-4500-990A-782F13AC3674}"/>
    <cellStyle name="Millares 29 7 3" xfId="1741" xr:uid="{1DE603CD-C80C-4A2D-AA1F-11BF27ACE3D9}"/>
    <cellStyle name="Millares 29 8" xfId="781" xr:uid="{A03C8E20-1DBF-4259-BDEA-BEC8FD759C29}"/>
    <cellStyle name="Millares 29 9" xfId="1421" xr:uid="{0BBE8723-FF66-4FDC-A29D-47B8BFA3B779}"/>
    <cellStyle name="Millares 3" xfId="20" xr:uid="{00000000-0005-0000-0000-0000BD010000}"/>
    <cellStyle name="Millares 3 2" xfId="55" xr:uid="{00000000-0005-0000-0000-0000BE010000}"/>
    <cellStyle name="Millares 3 2 2" xfId="236" xr:uid="{00000000-0005-0000-0000-0000BF010000}"/>
    <cellStyle name="Millares 3 2 2 2" xfId="603" xr:uid="{00000000-0005-0000-0000-0000C0010000}"/>
    <cellStyle name="Millares 3 2 2 2 2" xfId="1271" xr:uid="{B8916E2D-C04E-48C0-90F4-1DBEDE15939C}"/>
    <cellStyle name="Millares 3 2 2 2 3" xfId="1911" xr:uid="{4A33D57E-C234-4627-B552-DD952C1FB080}"/>
    <cellStyle name="Millares 3 2 2 3" xfId="951" xr:uid="{23C3A21D-1A01-4630-B67B-64544849A792}"/>
    <cellStyle name="Millares 3 2 2 4" xfId="1591" xr:uid="{73EEEC28-FB91-4DC4-A743-9D284DEC7533}"/>
    <cellStyle name="Millares 3 2 3" xfId="423" xr:uid="{00000000-0005-0000-0000-0000C1010000}"/>
    <cellStyle name="Millares 3 2 3 2" xfId="1111" xr:uid="{0590329A-523C-4D37-B4F6-6838FA9F57EA}"/>
    <cellStyle name="Millares 3 2 3 3" xfId="1751" xr:uid="{D881ECEB-239F-4019-BD02-7D6AA3CDA9E6}"/>
    <cellStyle name="Millares 3 2 4" xfId="791" xr:uid="{1846BD73-2036-45EF-AB2B-7949A593A8CD}"/>
    <cellStyle name="Millares 3 2 5" xfId="1431" xr:uid="{7014CF97-7799-4B1C-AFF9-CB2F1E312D66}"/>
    <cellStyle name="Millares 3 3" xfId="90" xr:uid="{00000000-0005-0000-0000-0000C2010000}"/>
    <cellStyle name="Millares 3 3 2" xfId="271" xr:uid="{00000000-0005-0000-0000-0000C3010000}"/>
    <cellStyle name="Millares 3 3 2 2" xfId="638" xr:uid="{00000000-0005-0000-0000-0000C4010000}"/>
    <cellStyle name="Millares 3 3 2 2 2" xfId="1303" xr:uid="{70CB6377-A29E-4917-8CF6-FCAC4CB20275}"/>
    <cellStyle name="Millares 3 3 2 2 3" xfId="1943" xr:uid="{8280276A-D9A3-4515-9237-A04B82ABDCA4}"/>
    <cellStyle name="Millares 3 3 2 3" xfId="983" xr:uid="{84D19C7D-456E-4B67-A59D-6ACF2ACAF5D6}"/>
    <cellStyle name="Millares 3 3 2 4" xfId="1623" xr:uid="{9EC95CCD-0C83-4A78-ABA8-DC96323E8981}"/>
    <cellStyle name="Millares 3 3 3" xfId="458" xr:uid="{00000000-0005-0000-0000-0000C5010000}"/>
    <cellStyle name="Millares 3 3 3 2" xfId="1143" xr:uid="{0308430F-958A-4417-9E41-3CD780001FD5}"/>
    <cellStyle name="Millares 3 3 3 3" xfId="1783" xr:uid="{61064BC3-D003-450F-A4AB-D04BD4225A83}"/>
    <cellStyle name="Millares 3 3 4" xfId="823" xr:uid="{7D65ECEC-B4CB-4238-90B5-6FA2A9CD2FE0}"/>
    <cellStyle name="Millares 3 3 5" xfId="1463" xr:uid="{F3161C9A-977C-4396-BF97-2030C7593C1D}"/>
    <cellStyle name="Millares 3 4" xfId="125" xr:uid="{00000000-0005-0000-0000-0000C6010000}"/>
    <cellStyle name="Millares 3 4 2" xfId="306" xr:uid="{00000000-0005-0000-0000-0000C7010000}"/>
    <cellStyle name="Millares 3 4 2 2" xfId="673" xr:uid="{00000000-0005-0000-0000-0000C8010000}"/>
    <cellStyle name="Millares 3 4 2 2 2" xfId="1335" xr:uid="{84C29BF6-1D3F-45BF-B28B-2DDF8999ED92}"/>
    <cellStyle name="Millares 3 4 2 2 3" xfId="1975" xr:uid="{3F34E2A8-B635-42D1-BD12-F73AFD6A601E}"/>
    <cellStyle name="Millares 3 4 2 3" xfId="1015" xr:uid="{4370FBDE-E11E-409F-9C16-36C7D0BAB27C}"/>
    <cellStyle name="Millares 3 4 2 4" xfId="1655" xr:uid="{ACC97439-1F2B-4A61-B645-6759FA42E8B8}"/>
    <cellStyle name="Millares 3 4 3" xfId="493" xr:uid="{00000000-0005-0000-0000-0000C9010000}"/>
    <cellStyle name="Millares 3 4 3 2" xfId="1175" xr:uid="{0785C409-190D-4F59-963B-E6F11382AF1C}"/>
    <cellStyle name="Millares 3 4 3 3" xfId="1815" xr:uid="{4F253ACC-460C-47A0-9AF2-C814983ABEE1}"/>
    <cellStyle name="Millares 3 4 4" xfId="855" xr:uid="{C0D50B1B-D2C2-4B67-BA96-0B59048D0157}"/>
    <cellStyle name="Millares 3 4 5" xfId="1495" xr:uid="{35EAE039-AAA0-486F-9E39-28BC2C810257}"/>
    <cellStyle name="Millares 3 5" xfId="161" xr:uid="{00000000-0005-0000-0000-0000CA010000}"/>
    <cellStyle name="Millares 3 5 2" xfId="341" xr:uid="{00000000-0005-0000-0000-0000CB010000}"/>
    <cellStyle name="Millares 3 5 2 2" xfId="708" xr:uid="{00000000-0005-0000-0000-0000CC010000}"/>
    <cellStyle name="Millares 3 5 2 2 2" xfId="1367" xr:uid="{8BF489CC-8FB1-4B5C-8AE6-58E79DEA0064}"/>
    <cellStyle name="Millares 3 5 2 2 3" xfId="2007" xr:uid="{E89A81CD-4848-4DD2-A155-43924FDEF12F}"/>
    <cellStyle name="Millares 3 5 2 3" xfId="1047" xr:uid="{33FEE73E-1CCE-48B3-804D-913CFD2AC828}"/>
    <cellStyle name="Millares 3 5 2 4" xfId="1687" xr:uid="{3ABB72F2-75DF-40B5-B777-8A7FAA9D58AE}"/>
    <cellStyle name="Millares 3 5 3" xfId="528" xr:uid="{00000000-0005-0000-0000-0000CD010000}"/>
    <cellStyle name="Millares 3 5 3 2" xfId="1207" xr:uid="{0736EEDB-832D-474D-B4AC-CC27EC752B31}"/>
    <cellStyle name="Millares 3 5 3 3" xfId="1847" xr:uid="{AD6FFBEE-7FB2-4AF7-8A97-25FBC34F219C}"/>
    <cellStyle name="Millares 3 5 4" xfId="887" xr:uid="{E60CCAE6-A335-48ED-8385-EDE7B83561EB}"/>
    <cellStyle name="Millares 3 5 5" xfId="1527" xr:uid="{8CE06DC2-3501-46B7-9D09-3C43594A0CB9}"/>
    <cellStyle name="Millares 3 6" xfId="201" xr:uid="{00000000-0005-0000-0000-0000CE010000}"/>
    <cellStyle name="Millares 3 6 2" xfId="568" xr:uid="{00000000-0005-0000-0000-0000CF010000}"/>
    <cellStyle name="Millares 3 6 2 2" xfId="1239" xr:uid="{D3DE2C1D-EE80-4A50-A006-B5C873815E1D}"/>
    <cellStyle name="Millares 3 6 2 3" xfId="1879" xr:uid="{CE5C4A6C-0BD5-4DC2-BE73-3B7D589028F9}"/>
    <cellStyle name="Millares 3 6 3" xfId="919" xr:uid="{37B0E2E4-ACDD-479F-80C9-72F8A4C17BCB}"/>
    <cellStyle name="Millares 3 6 4" xfId="1559" xr:uid="{17D2FB49-AB17-4A59-AE6C-FAAFD8F53481}"/>
    <cellStyle name="Millares 3 7" xfId="388" xr:uid="{00000000-0005-0000-0000-0000D0010000}"/>
    <cellStyle name="Millares 3 7 2" xfId="1079" xr:uid="{4906225C-25A5-41ED-8A0B-BE2B8F022C9A}"/>
    <cellStyle name="Millares 3 7 3" xfId="1719" xr:uid="{181E3B1D-8422-4614-9DCB-FB4F0289FB87}"/>
    <cellStyle name="Millares 3 8" xfId="759" xr:uid="{964496B9-6115-4654-99D3-DE51EF167BAC}"/>
    <cellStyle name="Millares 3 9" xfId="1399" xr:uid="{ABBE7190-C7B5-48D4-B92A-B46168595D13}"/>
    <cellStyle name="Millares 30" xfId="45" xr:uid="{00000000-0005-0000-0000-0000D1010000}"/>
    <cellStyle name="Millares 30 2" xfId="80" xr:uid="{00000000-0005-0000-0000-0000D2010000}"/>
    <cellStyle name="Millares 30 2 2" xfId="261" xr:uid="{00000000-0005-0000-0000-0000D3010000}"/>
    <cellStyle name="Millares 30 2 2 2" xfId="628" xr:uid="{00000000-0005-0000-0000-0000D4010000}"/>
    <cellStyle name="Millares 30 2 2 2 2" xfId="1296" xr:uid="{00216AE9-3F0F-4A22-A11C-5302D157D56F}"/>
    <cellStyle name="Millares 30 2 2 2 3" xfId="1936" xr:uid="{3FBE1AD1-137F-4C8E-BE7B-E48F4AF3ED49}"/>
    <cellStyle name="Millares 30 2 2 3" xfId="976" xr:uid="{05C2AC1C-9581-4705-A130-A62AD26BEFFD}"/>
    <cellStyle name="Millares 30 2 2 4" xfId="1616" xr:uid="{D69427C5-2897-4121-9DAB-A0A77AF2F021}"/>
    <cellStyle name="Millares 30 2 3" xfId="448" xr:uid="{00000000-0005-0000-0000-0000D5010000}"/>
    <cellStyle name="Millares 30 2 3 2" xfId="1136" xr:uid="{512F0DF7-09B5-450E-BFA7-459821E12FBA}"/>
    <cellStyle name="Millares 30 2 3 3" xfId="1776" xr:uid="{D850EEF0-8EB1-4AC4-87E6-5549D5DAB864}"/>
    <cellStyle name="Millares 30 2 4" xfId="816" xr:uid="{0F35A970-E563-4FD9-B72B-1AD14278366D}"/>
    <cellStyle name="Millares 30 2 5" xfId="1456" xr:uid="{58B2576E-CF1B-465E-9912-C7A09048A3C4}"/>
    <cellStyle name="Millares 30 3" xfId="115" xr:uid="{00000000-0005-0000-0000-0000D6010000}"/>
    <cellStyle name="Millares 30 3 2" xfId="296" xr:uid="{00000000-0005-0000-0000-0000D7010000}"/>
    <cellStyle name="Millares 30 3 2 2" xfId="663" xr:uid="{00000000-0005-0000-0000-0000D8010000}"/>
    <cellStyle name="Millares 30 3 2 2 2" xfId="1328" xr:uid="{D9B35417-CE36-4217-8B31-7462CFB2A404}"/>
    <cellStyle name="Millares 30 3 2 2 3" xfId="1968" xr:uid="{3E682E7C-81E7-4362-9C98-6D0A44846451}"/>
    <cellStyle name="Millares 30 3 2 3" xfId="1008" xr:uid="{2AF81107-2508-42D3-B920-666C7B51826B}"/>
    <cellStyle name="Millares 30 3 2 4" xfId="1648" xr:uid="{1BAD9067-9C24-4168-946C-C7AC64D57C27}"/>
    <cellStyle name="Millares 30 3 3" xfId="483" xr:uid="{00000000-0005-0000-0000-0000D9010000}"/>
    <cellStyle name="Millares 30 3 3 2" xfId="1168" xr:uid="{8F1F6872-019A-44DE-A8BE-E7A1089BAC5A}"/>
    <cellStyle name="Millares 30 3 3 3" xfId="1808" xr:uid="{E19AD1AA-1CDD-4606-A165-29FD80A6C4AA}"/>
    <cellStyle name="Millares 30 3 4" xfId="848" xr:uid="{BA294CC3-D218-4D12-8A0E-B2A52948301E}"/>
    <cellStyle name="Millares 30 3 5" xfId="1488" xr:uid="{3BB88575-E157-4183-9EA4-01F7AF34A6E4}"/>
    <cellStyle name="Millares 30 4" xfId="150" xr:uid="{00000000-0005-0000-0000-0000DA010000}"/>
    <cellStyle name="Millares 30 4 2" xfId="331" xr:uid="{00000000-0005-0000-0000-0000DB010000}"/>
    <cellStyle name="Millares 30 4 2 2" xfId="698" xr:uid="{00000000-0005-0000-0000-0000DC010000}"/>
    <cellStyle name="Millares 30 4 2 2 2" xfId="1360" xr:uid="{3FE551D3-BAE3-46C6-94DE-ED49D3799BE4}"/>
    <cellStyle name="Millares 30 4 2 2 3" xfId="2000" xr:uid="{99477D26-46FD-41DA-94BE-A4D76FAF18EC}"/>
    <cellStyle name="Millares 30 4 2 3" xfId="1040" xr:uid="{EF74FD77-CEF6-4C6E-83BC-C054FD7531BD}"/>
    <cellStyle name="Millares 30 4 2 4" xfId="1680" xr:uid="{DFA703CC-7179-402F-A3AB-A8C73B2A27B9}"/>
    <cellStyle name="Millares 30 4 3" xfId="518" xr:uid="{00000000-0005-0000-0000-0000DD010000}"/>
    <cellStyle name="Millares 30 4 3 2" xfId="1200" xr:uid="{307BC9E9-14B4-40B0-90BD-07EFAC352B5C}"/>
    <cellStyle name="Millares 30 4 3 3" xfId="1840" xr:uid="{83BA9FA7-2C85-424D-9B6B-4114DF697F1F}"/>
    <cellStyle name="Millares 30 4 4" xfId="880" xr:uid="{DA7C3C8A-F463-4C2B-B612-55EBBECEFC3A}"/>
    <cellStyle name="Millares 30 4 5" xfId="1520" xr:uid="{993ADC39-04A1-4FBA-BEA0-F763A9458142}"/>
    <cellStyle name="Millares 30 5" xfId="186" xr:uid="{00000000-0005-0000-0000-0000DE010000}"/>
    <cellStyle name="Millares 30 5 2" xfId="366" xr:uid="{00000000-0005-0000-0000-0000DF010000}"/>
    <cellStyle name="Millares 30 5 2 2" xfId="733" xr:uid="{00000000-0005-0000-0000-0000E0010000}"/>
    <cellStyle name="Millares 30 5 2 2 2" xfId="1392" xr:uid="{D997D797-7F40-4528-9785-D8717A4D51DF}"/>
    <cellStyle name="Millares 30 5 2 2 3" xfId="2032" xr:uid="{2B99B5D4-1995-4261-A262-87240538A581}"/>
    <cellStyle name="Millares 30 5 2 3" xfId="1072" xr:uid="{CCF06E86-7D16-4445-BAFD-7E086F77F03B}"/>
    <cellStyle name="Millares 30 5 2 4" xfId="1712" xr:uid="{B6137958-6DFD-4798-9D59-D638AA53B462}"/>
    <cellStyle name="Millares 30 5 3" xfId="553" xr:uid="{00000000-0005-0000-0000-0000E1010000}"/>
    <cellStyle name="Millares 30 5 3 2" xfId="1232" xr:uid="{1D4F5DC2-92BC-417D-96AB-068CA1B3ADBB}"/>
    <cellStyle name="Millares 30 5 3 3" xfId="1872" xr:uid="{193A5268-0E88-4853-9949-34FFD8C640CE}"/>
    <cellStyle name="Millares 30 5 4" xfId="912" xr:uid="{DBAD4CD1-5C36-4448-9AFF-3CE6BF870FD9}"/>
    <cellStyle name="Millares 30 5 5" xfId="1552" xr:uid="{5BBCA019-DA12-4EB5-A774-807B691B66C2}"/>
    <cellStyle name="Millares 30 6" xfId="226" xr:uid="{00000000-0005-0000-0000-0000E2010000}"/>
    <cellStyle name="Millares 30 6 2" xfId="593" xr:uid="{00000000-0005-0000-0000-0000E3010000}"/>
    <cellStyle name="Millares 30 6 2 2" xfId="1264" xr:uid="{5EAB31DE-C5A1-4C9C-9D0E-9E919B30EE63}"/>
    <cellStyle name="Millares 30 6 2 3" xfId="1904" xr:uid="{63345633-347F-47EA-BF22-F6878DC75B18}"/>
    <cellStyle name="Millares 30 6 3" xfId="944" xr:uid="{849CC6F1-508F-419E-81E3-3A9F5DACAA09}"/>
    <cellStyle name="Millares 30 6 4" xfId="1584" xr:uid="{B6E00A1C-8FCB-4215-9754-E77A331C0480}"/>
    <cellStyle name="Millares 30 7" xfId="413" xr:uid="{00000000-0005-0000-0000-0000E4010000}"/>
    <cellStyle name="Millares 30 7 2" xfId="1104" xr:uid="{5F26B9EA-9C06-456B-B779-372FD2D71AC4}"/>
    <cellStyle name="Millares 30 7 3" xfId="1744" xr:uid="{017BBA31-785C-4749-9872-28F8667D34D9}"/>
    <cellStyle name="Millares 30 8" xfId="784" xr:uid="{B5A2F91E-AD31-48F4-886A-C7F5C2F86FC4}"/>
    <cellStyle name="Millares 30 9" xfId="1424" xr:uid="{C95B06DD-47FC-479F-AFCB-17FB1B0BEE3F}"/>
    <cellStyle name="Millares 31" xfId="46" xr:uid="{00000000-0005-0000-0000-0000E5010000}"/>
    <cellStyle name="Millares 31 2" xfId="81" xr:uid="{00000000-0005-0000-0000-0000E6010000}"/>
    <cellStyle name="Millares 31 2 2" xfId="262" xr:uid="{00000000-0005-0000-0000-0000E7010000}"/>
    <cellStyle name="Millares 31 2 2 2" xfId="629" xr:uid="{00000000-0005-0000-0000-0000E8010000}"/>
    <cellStyle name="Millares 31 2 2 2 2" xfId="1297" xr:uid="{F12DC24F-9347-4F79-A4CD-5C07A68A0AC2}"/>
    <cellStyle name="Millares 31 2 2 2 3" xfId="1937" xr:uid="{B97D0E69-7708-49D2-BDAB-80F2D9438E88}"/>
    <cellStyle name="Millares 31 2 2 3" xfId="977" xr:uid="{DECB0523-B33A-4C0B-86C0-415502F5CEFF}"/>
    <cellStyle name="Millares 31 2 2 4" xfId="1617" xr:uid="{C1DE1558-8F1A-4FA9-8613-4F95E096EFD1}"/>
    <cellStyle name="Millares 31 2 3" xfId="449" xr:uid="{00000000-0005-0000-0000-0000E9010000}"/>
    <cellStyle name="Millares 31 2 3 2" xfId="1137" xr:uid="{52D2198B-CDB2-477F-BD97-CEB1230CEB8B}"/>
    <cellStyle name="Millares 31 2 3 3" xfId="1777" xr:uid="{8E0EB269-8546-4A9E-8641-401A80972254}"/>
    <cellStyle name="Millares 31 2 4" xfId="817" xr:uid="{2B84BF68-F3D1-4EB7-B58C-C319AE20B246}"/>
    <cellStyle name="Millares 31 2 5" xfId="1457" xr:uid="{F7E6B5EE-EE51-4960-B797-704D58E4EAD3}"/>
    <cellStyle name="Millares 31 3" xfId="116" xr:uid="{00000000-0005-0000-0000-0000EA010000}"/>
    <cellStyle name="Millares 31 3 2" xfId="297" xr:uid="{00000000-0005-0000-0000-0000EB010000}"/>
    <cellStyle name="Millares 31 3 2 2" xfId="664" xr:uid="{00000000-0005-0000-0000-0000EC010000}"/>
    <cellStyle name="Millares 31 3 2 2 2" xfId="1329" xr:uid="{A471FDC6-D3FA-4B64-95DB-773F6CFFF005}"/>
    <cellStyle name="Millares 31 3 2 2 3" xfId="1969" xr:uid="{AE217048-6728-4BF1-B779-B91157CA11AC}"/>
    <cellStyle name="Millares 31 3 2 3" xfId="1009" xr:uid="{EEA93A26-752C-4958-B5A8-B1D1846F1163}"/>
    <cellStyle name="Millares 31 3 2 4" xfId="1649" xr:uid="{F713EFB0-BBA6-4850-BC40-AAA6D0F788B5}"/>
    <cellStyle name="Millares 31 3 3" xfId="484" xr:uid="{00000000-0005-0000-0000-0000ED010000}"/>
    <cellStyle name="Millares 31 3 3 2" xfId="1169" xr:uid="{E73DA24B-BDBF-4B82-BA5D-ABAA22DBAA7C}"/>
    <cellStyle name="Millares 31 3 3 3" xfId="1809" xr:uid="{A54B9FD0-6DE3-495A-84DA-AAFF06664CC4}"/>
    <cellStyle name="Millares 31 3 4" xfId="849" xr:uid="{9C2E33C0-A9FC-4F8F-8EB0-B54B6F5B3093}"/>
    <cellStyle name="Millares 31 3 5" xfId="1489" xr:uid="{3EBBFFC0-ECBA-432C-AB9F-307B96013B23}"/>
    <cellStyle name="Millares 31 4" xfId="151" xr:uid="{00000000-0005-0000-0000-0000EE010000}"/>
    <cellStyle name="Millares 31 4 2" xfId="332" xr:uid="{00000000-0005-0000-0000-0000EF010000}"/>
    <cellStyle name="Millares 31 4 2 2" xfId="699" xr:uid="{00000000-0005-0000-0000-0000F0010000}"/>
    <cellStyle name="Millares 31 4 2 2 2" xfId="1361" xr:uid="{617CFAA0-60EC-4554-B51E-18495CC478FB}"/>
    <cellStyle name="Millares 31 4 2 2 3" xfId="2001" xr:uid="{C3916906-1546-4515-96EC-37D09B267FDF}"/>
    <cellStyle name="Millares 31 4 2 3" xfId="1041" xr:uid="{6401B42E-1103-44FB-BC69-13797AA4AED1}"/>
    <cellStyle name="Millares 31 4 2 4" xfId="1681" xr:uid="{15E336DF-185B-4AF2-A1B7-DB15D1D14C95}"/>
    <cellStyle name="Millares 31 4 3" xfId="519" xr:uid="{00000000-0005-0000-0000-0000F1010000}"/>
    <cellStyle name="Millares 31 4 3 2" xfId="1201" xr:uid="{4A793F85-1ABF-4F10-A232-7D6BB437F655}"/>
    <cellStyle name="Millares 31 4 3 3" xfId="1841" xr:uid="{3E493DEA-B99C-49BF-84A2-A6AF8603278F}"/>
    <cellStyle name="Millares 31 4 4" xfId="881" xr:uid="{F1C57C4F-84E8-4B9B-9CD9-AF3FDCEE7EC8}"/>
    <cellStyle name="Millares 31 4 5" xfId="1521" xr:uid="{155677DA-71C5-4540-92C6-8E4D5CE6F936}"/>
    <cellStyle name="Millares 31 5" xfId="187" xr:uid="{00000000-0005-0000-0000-0000F2010000}"/>
    <cellStyle name="Millares 31 5 2" xfId="367" xr:uid="{00000000-0005-0000-0000-0000F3010000}"/>
    <cellStyle name="Millares 31 5 2 2" xfId="734" xr:uid="{00000000-0005-0000-0000-0000F4010000}"/>
    <cellStyle name="Millares 31 5 2 2 2" xfId="1393" xr:uid="{689D7824-A907-4DCF-AC20-04EC92D6A9B6}"/>
    <cellStyle name="Millares 31 5 2 2 3" xfId="2033" xr:uid="{119DF573-4DC9-42D8-9234-B72640BF320F}"/>
    <cellStyle name="Millares 31 5 2 3" xfId="1073" xr:uid="{E64F317B-A963-497D-B135-B9A5E25C98D7}"/>
    <cellStyle name="Millares 31 5 2 4" xfId="1713" xr:uid="{D43D7F16-06A2-4DDA-B293-D2AA8C55CE37}"/>
    <cellStyle name="Millares 31 5 3" xfId="554" xr:uid="{00000000-0005-0000-0000-0000F5010000}"/>
    <cellStyle name="Millares 31 5 3 2" xfId="1233" xr:uid="{1F250790-D678-450D-93AF-AE8952C99495}"/>
    <cellStyle name="Millares 31 5 3 3" xfId="1873" xr:uid="{CE8D5D33-6EAC-46F9-9534-C1C1ED0237C8}"/>
    <cellStyle name="Millares 31 5 4" xfId="913" xr:uid="{E7404D7A-3BA8-48CA-BAF3-24C8689B1C45}"/>
    <cellStyle name="Millares 31 5 5" xfId="1553" xr:uid="{E5A94304-BA77-495D-85D2-94AEBD6A316E}"/>
    <cellStyle name="Millares 31 6" xfId="227" xr:uid="{00000000-0005-0000-0000-0000F6010000}"/>
    <cellStyle name="Millares 31 6 2" xfId="594" xr:uid="{00000000-0005-0000-0000-0000F7010000}"/>
    <cellStyle name="Millares 31 6 2 2" xfId="1265" xr:uid="{7F071636-F8E7-405B-82C9-FB7998C16D7E}"/>
    <cellStyle name="Millares 31 6 2 3" xfId="1905" xr:uid="{2B6BA4C1-D2DD-49F2-8FAD-BCA09FCA0B6F}"/>
    <cellStyle name="Millares 31 6 3" xfId="945" xr:uid="{4A1A42EA-7F09-435F-88A8-950D9BA4AACD}"/>
    <cellStyle name="Millares 31 6 4" xfId="1585" xr:uid="{3E77827F-B0C9-4EA6-A260-ACD28AEE17FC}"/>
    <cellStyle name="Millares 31 7" xfId="414" xr:uid="{00000000-0005-0000-0000-0000F8010000}"/>
    <cellStyle name="Millares 31 7 2" xfId="1105" xr:uid="{6D7B32DB-56C3-4A38-AD31-B4EEF7DCE6C5}"/>
    <cellStyle name="Millares 31 7 3" xfId="1745" xr:uid="{4CA70AF4-477D-4316-A466-F4754A50C1D9}"/>
    <cellStyle name="Millares 31 8" xfId="785" xr:uid="{A0D77D33-F64E-4240-A627-312105F9AF5D}"/>
    <cellStyle name="Millares 31 9" xfId="1425" xr:uid="{0EDDDD19-882B-4BB6-8775-FAA64A67F78F}"/>
    <cellStyle name="Millares 32" xfId="47" xr:uid="{00000000-0005-0000-0000-0000F9010000}"/>
    <cellStyle name="Millares 32 2" xfId="82" xr:uid="{00000000-0005-0000-0000-0000FA010000}"/>
    <cellStyle name="Millares 32 2 2" xfId="263" xr:uid="{00000000-0005-0000-0000-0000FB010000}"/>
    <cellStyle name="Millares 32 2 2 2" xfId="630" xr:uid="{00000000-0005-0000-0000-0000FC010000}"/>
    <cellStyle name="Millares 32 2 2 2 2" xfId="1298" xr:uid="{8225D4EE-59B9-4CD6-9405-A94CC4F586A7}"/>
    <cellStyle name="Millares 32 2 2 2 3" xfId="1938" xr:uid="{F2769393-A1C0-4760-945F-131FB2B4270E}"/>
    <cellStyle name="Millares 32 2 2 3" xfId="978" xr:uid="{4D32D1B3-4700-42F5-AE52-84D3A4A9E168}"/>
    <cellStyle name="Millares 32 2 2 4" xfId="1618" xr:uid="{CE3D3BF5-7C20-4C5A-8DA8-C0783BF92E46}"/>
    <cellStyle name="Millares 32 2 3" xfId="450" xr:uid="{00000000-0005-0000-0000-0000FD010000}"/>
    <cellStyle name="Millares 32 2 3 2" xfId="1138" xr:uid="{C8CD931E-1A99-4EF5-A747-E6F02F61F901}"/>
    <cellStyle name="Millares 32 2 3 3" xfId="1778" xr:uid="{4A10EE1B-D945-442B-8A96-2C4955F8DDC7}"/>
    <cellStyle name="Millares 32 2 4" xfId="818" xr:uid="{B492E524-D626-41F1-A420-DE70B7CAC29F}"/>
    <cellStyle name="Millares 32 2 5" xfId="1458" xr:uid="{A5C27B7A-C5F6-47D8-B954-E7F565358EA3}"/>
    <cellStyle name="Millares 32 3" xfId="117" xr:uid="{00000000-0005-0000-0000-0000FE010000}"/>
    <cellStyle name="Millares 32 3 2" xfId="298" xr:uid="{00000000-0005-0000-0000-0000FF010000}"/>
    <cellStyle name="Millares 32 3 2 2" xfId="665" xr:uid="{00000000-0005-0000-0000-000000020000}"/>
    <cellStyle name="Millares 32 3 2 2 2" xfId="1330" xr:uid="{AE3DC982-2A08-453B-92B1-6CDF03E29256}"/>
    <cellStyle name="Millares 32 3 2 2 3" xfId="1970" xr:uid="{75974335-A8B3-48E7-B537-76A1FC452329}"/>
    <cellStyle name="Millares 32 3 2 3" xfId="1010" xr:uid="{9A03999C-340E-4A33-AB8F-37D4E747A90E}"/>
    <cellStyle name="Millares 32 3 2 4" xfId="1650" xr:uid="{F7F50505-91E0-4748-8C99-1DC6F9DDDD43}"/>
    <cellStyle name="Millares 32 3 3" xfId="485" xr:uid="{00000000-0005-0000-0000-000001020000}"/>
    <cellStyle name="Millares 32 3 3 2" xfId="1170" xr:uid="{48E549EC-01AB-4E2B-8E4E-01261E962BA9}"/>
    <cellStyle name="Millares 32 3 3 3" xfId="1810" xr:uid="{EA63AACC-5AA7-444C-8D52-3C5BCEC52806}"/>
    <cellStyle name="Millares 32 3 4" xfId="850" xr:uid="{B2947478-785B-4CB0-A6AC-57808EBBCC9A}"/>
    <cellStyle name="Millares 32 3 5" xfId="1490" xr:uid="{BFC78CF7-3446-4B64-AFE4-53F3C98B64E9}"/>
    <cellStyle name="Millares 32 4" xfId="152" xr:uid="{00000000-0005-0000-0000-000002020000}"/>
    <cellStyle name="Millares 32 4 2" xfId="333" xr:uid="{00000000-0005-0000-0000-000003020000}"/>
    <cellStyle name="Millares 32 4 2 2" xfId="700" xr:uid="{00000000-0005-0000-0000-000004020000}"/>
    <cellStyle name="Millares 32 4 2 2 2" xfId="1362" xr:uid="{CE9B28E5-BFB0-479F-9A90-BFCBE8F4A6D8}"/>
    <cellStyle name="Millares 32 4 2 2 3" xfId="2002" xr:uid="{8B37FCFE-5309-48F5-BE36-FBE1F71B7244}"/>
    <cellStyle name="Millares 32 4 2 3" xfId="1042" xr:uid="{6085BC87-DC2E-4166-84FC-54428F7BBEC2}"/>
    <cellStyle name="Millares 32 4 2 4" xfId="1682" xr:uid="{751407AC-E313-4F26-8C74-C48DF4BFB620}"/>
    <cellStyle name="Millares 32 4 3" xfId="520" xr:uid="{00000000-0005-0000-0000-000005020000}"/>
    <cellStyle name="Millares 32 4 3 2" xfId="1202" xr:uid="{970E24BB-9C8A-476C-A206-2B463B48CD92}"/>
    <cellStyle name="Millares 32 4 3 3" xfId="1842" xr:uid="{FD22678B-7362-4755-9FEE-45E4E4659BDC}"/>
    <cellStyle name="Millares 32 4 4" xfId="882" xr:uid="{FC619508-2032-473F-B3CE-8E48F82ACD0A}"/>
    <cellStyle name="Millares 32 4 5" xfId="1522" xr:uid="{ED0FB761-EB4A-409D-9A74-3C04045446EE}"/>
    <cellStyle name="Millares 32 5" xfId="188" xr:uid="{00000000-0005-0000-0000-000006020000}"/>
    <cellStyle name="Millares 32 5 2" xfId="368" xr:uid="{00000000-0005-0000-0000-000007020000}"/>
    <cellStyle name="Millares 32 5 2 2" xfId="735" xr:uid="{00000000-0005-0000-0000-000008020000}"/>
    <cellStyle name="Millares 32 5 2 2 2" xfId="1394" xr:uid="{945DBE59-F60A-4FCB-ABC0-92BA057FC1AB}"/>
    <cellStyle name="Millares 32 5 2 2 3" xfId="2034" xr:uid="{9F9A65ED-7DBC-4A28-A324-DFD16F04B60E}"/>
    <cellStyle name="Millares 32 5 2 3" xfId="1074" xr:uid="{C83109AF-5C15-4A18-A104-7DDD274D2E81}"/>
    <cellStyle name="Millares 32 5 2 4" xfId="1714" xr:uid="{75D54C46-1B3B-423F-9FA7-1CB9E2C61E7A}"/>
    <cellStyle name="Millares 32 5 3" xfId="555" xr:uid="{00000000-0005-0000-0000-000009020000}"/>
    <cellStyle name="Millares 32 5 3 2" xfId="1234" xr:uid="{36FA87F9-8D36-4F24-9555-4FB92DD118CA}"/>
    <cellStyle name="Millares 32 5 3 3" xfId="1874" xr:uid="{E927F955-A280-4960-9075-A2B271B50292}"/>
    <cellStyle name="Millares 32 5 4" xfId="914" xr:uid="{7712CDCB-8BF7-4C77-841A-E607B6C24847}"/>
    <cellStyle name="Millares 32 5 5" xfId="1554" xr:uid="{8622B958-1806-44EE-A2C1-AD9D5BF69820}"/>
    <cellStyle name="Millares 32 6" xfId="228" xr:uid="{00000000-0005-0000-0000-00000A020000}"/>
    <cellStyle name="Millares 32 6 2" xfId="595" xr:uid="{00000000-0005-0000-0000-00000B020000}"/>
    <cellStyle name="Millares 32 6 2 2" xfId="1266" xr:uid="{69CCC8B6-F5E6-48A9-82E5-D4BF7DDF07D5}"/>
    <cellStyle name="Millares 32 6 2 3" xfId="1906" xr:uid="{4343932D-3A17-407D-B79E-F80E27BC7FE1}"/>
    <cellStyle name="Millares 32 6 3" xfId="946" xr:uid="{3E4F14D2-1253-4644-9468-E6E97EA50DFF}"/>
    <cellStyle name="Millares 32 6 4" xfId="1586" xr:uid="{675DB68A-7BAE-4F84-B346-50A586303D92}"/>
    <cellStyle name="Millares 32 7" xfId="415" xr:uid="{00000000-0005-0000-0000-00000C020000}"/>
    <cellStyle name="Millares 32 7 2" xfId="1106" xr:uid="{F488D17E-68B1-40F3-8C5B-8F7752C084A0}"/>
    <cellStyle name="Millares 32 7 3" xfId="1746" xr:uid="{211C4DB3-179E-4746-AD70-B88CFF044326}"/>
    <cellStyle name="Millares 32 8" xfId="786" xr:uid="{D0DAFE02-F085-4E22-910B-FA398DE843AA}"/>
    <cellStyle name="Millares 32 9" xfId="1426" xr:uid="{BFA8645A-0D8B-4B99-8E46-3940C3CEA496}"/>
    <cellStyle name="Millares 4" xfId="22" xr:uid="{00000000-0005-0000-0000-00000D020000}"/>
    <cellStyle name="Millares 4 2" xfId="57" xr:uid="{00000000-0005-0000-0000-00000E020000}"/>
    <cellStyle name="Millares 4 2 2" xfId="238" xr:uid="{00000000-0005-0000-0000-00000F020000}"/>
    <cellStyle name="Millares 4 2 2 2" xfId="605" xr:uid="{00000000-0005-0000-0000-000010020000}"/>
    <cellStyle name="Millares 4 2 2 2 2" xfId="1273" xr:uid="{C9C6899F-321E-49DB-88A9-B14C6274299A}"/>
    <cellStyle name="Millares 4 2 2 2 3" xfId="1913" xr:uid="{07446D2C-841A-4FFB-B486-EB261966659C}"/>
    <cellStyle name="Millares 4 2 2 3" xfId="953" xr:uid="{96FE22F8-AB69-4F2D-A6C8-BA00A47A947E}"/>
    <cellStyle name="Millares 4 2 2 4" xfId="1593" xr:uid="{2076C85B-32AA-49A3-8CA6-DE484DA5C0DF}"/>
    <cellStyle name="Millares 4 2 3" xfId="425" xr:uid="{00000000-0005-0000-0000-000011020000}"/>
    <cellStyle name="Millares 4 2 3 2" xfId="1113" xr:uid="{67321448-5FBE-4F2E-B86F-4BC96FF950F9}"/>
    <cellStyle name="Millares 4 2 3 3" xfId="1753" xr:uid="{2790D9FE-28C6-45E7-B47D-9AC264B43A49}"/>
    <cellStyle name="Millares 4 2 4" xfId="793" xr:uid="{64A44322-7EDA-4458-A2B4-537E2DE20E64}"/>
    <cellStyle name="Millares 4 2 5" xfId="1433" xr:uid="{2DE870BB-7089-41FD-8433-E699069B418A}"/>
    <cellStyle name="Millares 4 3" xfId="92" xr:uid="{00000000-0005-0000-0000-000012020000}"/>
    <cellStyle name="Millares 4 3 2" xfId="273" xr:uid="{00000000-0005-0000-0000-000013020000}"/>
    <cellStyle name="Millares 4 3 2 2" xfId="640" xr:uid="{00000000-0005-0000-0000-000014020000}"/>
    <cellStyle name="Millares 4 3 2 2 2" xfId="1305" xr:uid="{BB992D66-B341-4A18-91AE-107A2662854C}"/>
    <cellStyle name="Millares 4 3 2 2 3" xfId="1945" xr:uid="{C49C5EFD-1E5D-4907-B5AE-4C08BD6F45EB}"/>
    <cellStyle name="Millares 4 3 2 3" xfId="985" xr:uid="{6B9EBBEE-780F-4C9C-9214-7CC8064CAB5A}"/>
    <cellStyle name="Millares 4 3 2 4" xfId="1625" xr:uid="{6BC42DE0-22B2-4C72-9147-A3E889BD1FB5}"/>
    <cellStyle name="Millares 4 3 3" xfId="460" xr:uid="{00000000-0005-0000-0000-000015020000}"/>
    <cellStyle name="Millares 4 3 3 2" xfId="1145" xr:uid="{4679E8BD-5793-4CEB-93C6-41373043576C}"/>
    <cellStyle name="Millares 4 3 3 3" xfId="1785" xr:uid="{82A92B3A-9A74-47F3-897C-7865FA334A06}"/>
    <cellStyle name="Millares 4 3 4" xfId="825" xr:uid="{46CF2A1E-6407-4FF8-943A-C6E7A44C5D39}"/>
    <cellStyle name="Millares 4 3 5" xfId="1465" xr:uid="{E1CBE2F4-A775-4E5C-9D76-1B59FF7E5A72}"/>
    <cellStyle name="Millares 4 4" xfId="127" xr:uid="{00000000-0005-0000-0000-000016020000}"/>
    <cellStyle name="Millares 4 4 2" xfId="308" xr:uid="{00000000-0005-0000-0000-000017020000}"/>
    <cellStyle name="Millares 4 4 2 2" xfId="675" xr:uid="{00000000-0005-0000-0000-000018020000}"/>
    <cellStyle name="Millares 4 4 2 2 2" xfId="1337" xr:uid="{B58A2D06-8D6D-4BD6-8EA1-7E250B7B4243}"/>
    <cellStyle name="Millares 4 4 2 2 3" xfId="1977" xr:uid="{EA279473-2844-4216-A51D-8EC542E9D813}"/>
    <cellStyle name="Millares 4 4 2 3" xfId="1017" xr:uid="{580C980A-562D-43BE-A371-52BD68114A92}"/>
    <cellStyle name="Millares 4 4 2 4" xfId="1657" xr:uid="{BD0705A9-A417-42FD-A4BD-AF6423E63FE2}"/>
    <cellStyle name="Millares 4 4 3" xfId="495" xr:uid="{00000000-0005-0000-0000-000019020000}"/>
    <cellStyle name="Millares 4 4 3 2" xfId="1177" xr:uid="{AFA707FF-67C1-45D8-9377-2C679CFF0C49}"/>
    <cellStyle name="Millares 4 4 3 3" xfId="1817" xr:uid="{3F8138CF-1C31-49B8-99FE-6AD9CA776DF3}"/>
    <cellStyle name="Millares 4 4 4" xfId="857" xr:uid="{0FD74770-71A8-421B-BDB1-ACD2AD8C665C}"/>
    <cellStyle name="Millares 4 4 5" xfId="1497" xr:uid="{3B4FD0AF-7612-4C3A-8E64-4F13D690AC32}"/>
    <cellStyle name="Millares 4 5" xfId="163" xr:uid="{00000000-0005-0000-0000-00001A020000}"/>
    <cellStyle name="Millares 4 5 2" xfId="343" xr:uid="{00000000-0005-0000-0000-00001B020000}"/>
    <cellStyle name="Millares 4 5 2 2" xfId="710" xr:uid="{00000000-0005-0000-0000-00001C020000}"/>
    <cellStyle name="Millares 4 5 2 2 2" xfId="1369" xr:uid="{77146747-18A0-4928-97B6-9960B463BD6E}"/>
    <cellStyle name="Millares 4 5 2 2 3" xfId="2009" xr:uid="{789B79B3-2D87-4F68-A8DB-15493078DD91}"/>
    <cellStyle name="Millares 4 5 2 3" xfId="1049" xr:uid="{4768177C-ACBD-436C-8DE6-3ED88E36D994}"/>
    <cellStyle name="Millares 4 5 2 4" xfId="1689" xr:uid="{A34C061E-3A20-4294-9167-E4B2564FA180}"/>
    <cellStyle name="Millares 4 5 3" xfId="530" xr:uid="{00000000-0005-0000-0000-00001D020000}"/>
    <cellStyle name="Millares 4 5 3 2" xfId="1209" xr:uid="{94AEA69E-0E61-4BFE-86F1-032B77C1EF1B}"/>
    <cellStyle name="Millares 4 5 3 3" xfId="1849" xr:uid="{62066320-FB94-44FB-87E9-77395EC33F3D}"/>
    <cellStyle name="Millares 4 5 4" xfId="889" xr:uid="{46573DF7-FA99-4E28-97CA-C48C83E973F3}"/>
    <cellStyle name="Millares 4 5 5" xfId="1529" xr:uid="{18ED7CFF-9593-4CDC-985F-F5B9458513B2}"/>
    <cellStyle name="Millares 4 6" xfId="203" xr:uid="{00000000-0005-0000-0000-00001E020000}"/>
    <cellStyle name="Millares 4 6 2" xfId="570" xr:uid="{00000000-0005-0000-0000-00001F020000}"/>
    <cellStyle name="Millares 4 6 2 2" xfId="1241" xr:uid="{1D935CB2-8D21-4FA7-BF8D-EDE7E626FA9C}"/>
    <cellStyle name="Millares 4 6 2 3" xfId="1881" xr:uid="{C09D58BD-C4F7-41AD-A0E2-4602DC74EAE6}"/>
    <cellStyle name="Millares 4 6 3" xfId="921" xr:uid="{089956B8-0C50-4FE3-B6DF-6A05D934C41A}"/>
    <cellStyle name="Millares 4 6 4" xfId="1561" xr:uid="{AEFE159B-CA0D-4F75-A39F-57A81D5A216F}"/>
    <cellStyle name="Millares 4 7" xfId="390" xr:uid="{00000000-0005-0000-0000-000020020000}"/>
    <cellStyle name="Millares 4 7 2" xfId="1081" xr:uid="{118AF807-2531-41C0-BA04-554BDCF6EE92}"/>
    <cellStyle name="Millares 4 7 3" xfId="1721" xr:uid="{8C70BCC1-AADA-4D9B-BE02-9F460C27910A}"/>
    <cellStyle name="Millares 4 8" xfId="761" xr:uid="{1392755A-AC25-4730-8335-9653253AC72D}"/>
    <cellStyle name="Millares 4 9" xfId="1401" xr:uid="{D80333F5-4753-4911-A9FC-798AA853F4CC}"/>
    <cellStyle name="Millares 5" xfId="23" xr:uid="{00000000-0005-0000-0000-000021020000}"/>
    <cellStyle name="Millares 5 2" xfId="58" xr:uid="{00000000-0005-0000-0000-000022020000}"/>
    <cellStyle name="Millares 5 2 2" xfId="239" xr:uid="{00000000-0005-0000-0000-000023020000}"/>
    <cellStyle name="Millares 5 2 2 2" xfId="606" xr:uid="{00000000-0005-0000-0000-000024020000}"/>
    <cellStyle name="Millares 5 2 2 2 2" xfId="1274" xr:uid="{D84A7E88-4BB4-4D8B-A854-08C7155F5930}"/>
    <cellStyle name="Millares 5 2 2 2 3" xfId="1914" xr:uid="{A4E40B1D-17AF-4D3A-A255-8E7CAFB8C5CC}"/>
    <cellStyle name="Millares 5 2 2 3" xfId="954" xr:uid="{1D5831AD-8A60-4052-9C1E-7C7910790D37}"/>
    <cellStyle name="Millares 5 2 2 4" xfId="1594" xr:uid="{1053D365-3B90-4814-84DE-724740393FA5}"/>
    <cellStyle name="Millares 5 2 3" xfId="426" xr:uid="{00000000-0005-0000-0000-000025020000}"/>
    <cellStyle name="Millares 5 2 3 2" xfId="1114" xr:uid="{08E6CE9F-78DC-4354-BAF0-7EF216B64998}"/>
    <cellStyle name="Millares 5 2 3 3" xfId="1754" xr:uid="{EEA49AEC-7343-44E7-8B06-84691D98A864}"/>
    <cellStyle name="Millares 5 2 4" xfId="794" xr:uid="{69E3B6A2-92A7-4F0F-935C-10D6DB732123}"/>
    <cellStyle name="Millares 5 2 5" xfId="1434" xr:uid="{4EF96857-F41F-416F-B2F6-02D6508149CC}"/>
    <cellStyle name="Millares 5 3" xfId="93" xr:uid="{00000000-0005-0000-0000-000026020000}"/>
    <cellStyle name="Millares 5 3 2" xfId="274" xr:uid="{00000000-0005-0000-0000-000027020000}"/>
    <cellStyle name="Millares 5 3 2 2" xfId="641" xr:uid="{00000000-0005-0000-0000-000028020000}"/>
    <cellStyle name="Millares 5 3 2 2 2" xfId="1306" xr:uid="{2A49BD6E-9EB1-4D15-90F6-0BE7BAB39166}"/>
    <cellStyle name="Millares 5 3 2 2 3" xfId="1946" xr:uid="{FFEB4525-18DE-4136-A004-58AE14D6725F}"/>
    <cellStyle name="Millares 5 3 2 3" xfId="986" xr:uid="{0D926470-FA9C-4DE3-BA91-FF2EDC3B9CFA}"/>
    <cellStyle name="Millares 5 3 2 4" xfId="1626" xr:uid="{45DDDFFF-1877-4A05-9D24-EB3A4E0537FA}"/>
    <cellStyle name="Millares 5 3 3" xfId="461" xr:uid="{00000000-0005-0000-0000-000029020000}"/>
    <cellStyle name="Millares 5 3 3 2" xfId="1146" xr:uid="{38C748E3-2E7E-41E6-9460-B9B9B3A873BB}"/>
    <cellStyle name="Millares 5 3 3 3" xfId="1786" xr:uid="{071C51F3-625B-4A7D-A421-A61CF666F38A}"/>
    <cellStyle name="Millares 5 3 4" xfId="826" xr:uid="{A69C859A-EA34-4E89-B07F-4EED13B2FF85}"/>
    <cellStyle name="Millares 5 3 5" xfId="1466" xr:uid="{A7CE6807-C815-4E45-BDC6-4B346EDA6EF8}"/>
    <cellStyle name="Millares 5 4" xfId="128" xr:uid="{00000000-0005-0000-0000-00002A020000}"/>
    <cellStyle name="Millares 5 4 2" xfId="309" xr:uid="{00000000-0005-0000-0000-00002B020000}"/>
    <cellStyle name="Millares 5 4 2 2" xfId="676" xr:uid="{00000000-0005-0000-0000-00002C020000}"/>
    <cellStyle name="Millares 5 4 2 2 2" xfId="1338" xr:uid="{96332A81-42FC-47D4-9306-098BEF20D941}"/>
    <cellStyle name="Millares 5 4 2 2 3" xfId="1978" xr:uid="{B2A346D5-E50D-4644-BD78-3DF71499FF94}"/>
    <cellStyle name="Millares 5 4 2 3" xfId="1018" xr:uid="{C53A9CA1-D5C8-4791-9C29-64AB0037DD5F}"/>
    <cellStyle name="Millares 5 4 2 4" xfId="1658" xr:uid="{BF715F56-849D-4918-A830-0593C40A7A52}"/>
    <cellStyle name="Millares 5 4 3" xfId="496" xr:uid="{00000000-0005-0000-0000-00002D020000}"/>
    <cellStyle name="Millares 5 4 3 2" xfId="1178" xr:uid="{5214AC95-F5A4-4849-85C1-05169CBD5A60}"/>
    <cellStyle name="Millares 5 4 3 3" xfId="1818" xr:uid="{D8B6EEF7-1DBA-4BDC-B18C-EB9940CF3163}"/>
    <cellStyle name="Millares 5 4 4" xfId="858" xr:uid="{C922A176-D178-4796-BB66-EAB2DF9FC752}"/>
    <cellStyle name="Millares 5 4 5" xfId="1498" xr:uid="{2BC38971-5FE2-4B6F-B944-EC7A4A5CCA54}"/>
    <cellStyle name="Millares 5 5" xfId="164" xr:uid="{00000000-0005-0000-0000-00002E020000}"/>
    <cellStyle name="Millares 5 5 2" xfId="344" xr:uid="{00000000-0005-0000-0000-00002F020000}"/>
    <cellStyle name="Millares 5 5 2 2" xfId="711" xr:uid="{00000000-0005-0000-0000-000030020000}"/>
    <cellStyle name="Millares 5 5 2 2 2" xfId="1370" xr:uid="{14859A13-605C-4CF1-97B8-0D7D3BCF9BEB}"/>
    <cellStyle name="Millares 5 5 2 2 3" xfId="2010" xr:uid="{21685EA6-D655-42ED-8932-206ECB4CF023}"/>
    <cellStyle name="Millares 5 5 2 3" xfId="1050" xr:uid="{1E11F87E-9361-4B33-8100-C91B26059B0B}"/>
    <cellStyle name="Millares 5 5 2 4" xfId="1690" xr:uid="{4C51F53C-F8BC-431B-881D-D3C977138F64}"/>
    <cellStyle name="Millares 5 5 3" xfId="531" xr:uid="{00000000-0005-0000-0000-000031020000}"/>
    <cellStyle name="Millares 5 5 3 2" xfId="1210" xr:uid="{C984EF60-6618-4B4E-88FC-5224011A1593}"/>
    <cellStyle name="Millares 5 5 3 3" xfId="1850" xr:uid="{C5232F8D-6C10-4E7D-981F-F050B6AAABB3}"/>
    <cellStyle name="Millares 5 5 4" xfId="890" xr:uid="{E76669B0-DC97-4181-A6D9-934DA064C45C}"/>
    <cellStyle name="Millares 5 5 5" xfId="1530" xr:uid="{E1DF1B35-0790-4E67-B118-214BC2EAB460}"/>
    <cellStyle name="Millares 5 6" xfId="204" xr:uid="{00000000-0005-0000-0000-000032020000}"/>
    <cellStyle name="Millares 5 6 2" xfId="571" xr:uid="{00000000-0005-0000-0000-000033020000}"/>
    <cellStyle name="Millares 5 6 2 2" xfId="1242" xr:uid="{8FD180C3-8073-48A0-9AC8-FB0E772B2BC6}"/>
    <cellStyle name="Millares 5 6 2 3" xfId="1882" xr:uid="{E80D76B9-AABF-447F-8731-5B69D7C39513}"/>
    <cellStyle name="Millares 5 6 3" xfId="922" xr:uid="{BFECF59E-2B9A-41E2-B4CE-C806A96B78DB}"/>
    <cellStyle name="Millares 5 6 4" xfId="1562" xr:uid="{549E8A52-FE8E-4E80-A1B0-EFC5F3E2844E}"/>
    <cellStyle name="Millares 5 7" xfId="391" xr:uid="{00000000-0005-0000-0000-000034020000}"/>
    <cellStyle name="Millares 5 7 2" xfId="1082" xr:uid="{4B98A865-2C4E-45ED-9614-A773C4B5D005}"/>
    <cellStyle name="Millares 5 7 3" xfId="1722" xr:uid="{8D46BE45-55D3-406E-8A98-E1C57798A26C}"/>
    <cellStyle name="Millares 5 8" xfId="762" xr:uid="{DAA964A5-B5FA-4EAC-B10B-C72517829625}"/>
    <cellStyle name="Millares 5 9" xfId="1402" xr:uid="{1F4F0495-8BFD-483C-BB81-E3C58F62BFEE}"/>
    <cellStyle name="Millares 6" xfId="24" xr:uid="{00000000-0005-0000-0000-000035020000}"/>
    <cellStyle name="Millares 6 2" xfId="59" xr:uid="{00000000-0005-0000-0000-000036020000}"/>
    <cellStyle name="Millares 6 2 2" xfId="240" xr:uid="{00000000-0005-0000-0000-000037020000}"/>
    <cellStyle name="Millares 6 2 2 2" xfId="607" xr:uid="{00000000-0005-0000-0000-000038020000}"/>
    <cellStyle name="Millares 6 2 2 2 2" xfId="1275" xr:uid="{874CD0E5-4919-4AFC-A0F3-50CE645FE876}"/>
    <cellStyle name="Millares 6 2 2 2 3" xfId="1915" xr:uid="{A60236FA-0D68-4A6F-A6EC-B4F008BE95A3}"/>
    <cellStyle name="Millares 6 2 2 3" xfId="955" xr:uid="{F535F28A-FC3E-4158-B746-3D119C7D84BD}"/>
    <cellStyle name="Millares 6 2 2 4" xfId="1595" xr:uid="{5EDD3700-A984-4ED9-82D8-AC3851F80C56}"/>
    <cellStyle name="Millares 6 2 3" xfId="427" xr:uid="{00000000-0005-0000-0000-000039020000}"/>
    <cellStyle name="Millares 6 2 3 2" xfId="1115" xr:uid="{1DAEBE1D-B6F9-45A0-9F00-27A9434D684C}"/>
    <cellStyle name="Millares 6 2 3 3" xfId="1755" xr:uid="{1E96C8DD-D09D-4A98-8F8C-5481FBAE0BBB}"/>
    <cellStyle name="Millares 6 2 4" xfId="795" xr:uid="{97CD708B-954A-4B3E-9ECA-59ECD0F92FD4}"/>
    <cellStyle name="Millares 6 2 5" xfId="1435" xr:uid="{4AEC720B-0E18-4CDA-8357-A2D740F21EC8}"/>
    <cellStyle name="Millares 6 3" xfId="94" xr:uid="{00000000-0005-0000-0000-00003A020000}"/>
    <cellStyle name="Millares 6 3 2" xfId="275" xr:uid="{00000000-0005-0000-0000-00003B020000}"/>
    <cellStyle name="Millares 6 3 2 2" xfId="642" xr:uid="{00000000-0005-0000-0000-00003C020000}"/>
    <cellStyle name="Millares 6 3 2 2 2" xfId="1307" xr:uid="{7FB8FB17-0085-4DA6-9A92-6A29AE680D01}"/>
    <cellStyle name="Millares 6 3 2 2 3" xfId="1947" xr:uid="{85119DDE-B955-4389-BA64-2C098F5E696E}"/>
    <cellStyle name="Millares 6 3 2 3" xfId="987" xr:uid="{824851FE-5957-4D9A-9D47-2EC19C880DDD}"/>
    <cellStyle name="Millares 6 3 2 4" xfId="1627" xr:uid="{5777C629-568D-4B2A-80B6-0A3226BAA28F}"/>
    <cellStyle name="Millares 6 3 3" xfId="462" xr:uid="{00000000-0005-0000-0000-00003D020000}"/>
    <cellStyle name="Millares 6 3 3 2" xfId="1147" xr:uid="{1771297B-AEB8-4D7B-9D6A-0EF7F96CF2E3}"/>
    <cellStyle name="Millares 6 3 3 3" xfId="1787" xr:uid="{7B888179-4AD8-4908-B881-D3735B398689}"/>
    <cellStyle name="Millares 6 3 4" xfId="827" xr:uid="{F1BC2C29-B93F-4177-810B-D8E6DCBFDBD1}"/>
    <cellStyle name="Millares 6 3 5" xfId="1467" xr:uid="{C370E00C-9F2C-4549-9956-B9A1844DD619}"/>
    <cellStyle name="Millares 6 4" xfId="129" xr:uid="{00000000-0005-0000-0000-00003E020000}"/>
    <cellStyle name="Millares 6 4 2" xfId="310" xr:uid="{00000000-0005-0000-0000-00003F020000}"/>
    <cellStyle name="Millares 6 4 2 2" xfId="677" xr:uid="{00000000-0005-0000-0000-000040020000}"/>
    <cellStyle name="Millares 6 4 2 2 2" xfId="1339" xr:uid="{F403AEEF-C8AD-4FD5-B212-FC263EDEF672}"/>
    <cellStyle name="Millares 6 4 2 2 3" xfId="1979" xr:uid="{7DB20E4E-ACB5-40BA-A3C3-80B82695D289}"/>
    <cellStyle name="Millares 6 4 2 3" xfId="1019" xr:uid="{5D122283-1750-4AEF-B2FA-95489285676F}"/>
    <cellStyle name="Millares 6 4 2 4" xfId="1659" xr:uid="{91A9338A-5C25-4020-B4D4-42A245C84556}"/>
    <cellStyle name="Millares 6 4 3" xfId="497" xr:uid="{00000000-0005-0000-0000-000041020000}"/>
    <cellStyle name="Millares 6 4 3 2" xfId="1179" xr:uid="{367C3C07-17BF-468D-ACEC-BB0AC2C674ED}"/>
    <cellStyle name="Millares 6 4 3 3" xfId="1819" xr:uid="{B293709F-4A14-4FDC-878A-B1C055198923}"/>
    <cellStyle name="Millares 6 4 4" xfId="859" xr:uid="{EC102640-70ED-43DB-AE43-77FBABE39D2D}"/>
    <cellStyle name="Millares 6 4 5" xfId="1499" xr:uid="{C7F135CB-AAC6-4567-B704-31095270D91D}"/>
    <cellStyle name="Millares 6 5" xfId="165" xr:uid="{00000000-0005-0000-0000-000042020000}"/>
    <cellStyle name="Millares 6 5 2" xfId="345" xr:uid="{00000000-0005-0000-0000-000043020000}"/>
    <cellStyle name="Millares 6 5 2 2" xfId="712" xr:uid="{00000000-0005-0000-0000-000044020000}"/>
    <cellStyle name="Millares 6 5 2 2 2" xfId="1371" xr:uid="{03502CD1-97C6-4434-A2FA-E61C13F23E43}"/>
    <cellStyle name="Millares 6 5 2 2 3" xfId="2011" xr:uid="{5144C4F7-E639-4683-846A-D3DE733FFC01}"/>
    <cellStyle name="Millares 6 5 2 3" xfId="1051" xr:uid="{3A5275D4-3E15-4895-BA33-45028088E73D}"/>
    <cellStyle name="Millares 6 5 2 4" xfId="1691" xr:uid="{DB0E6299-E798-44E9-833B-41434EB085DB}"/>
    <cellStyle name="Millares 6 5 3" xfId="532" xr:uid="{00000000-0005-0000-0000-000045020000}"/>
    <cellStyle name="Millares 6 5 3 2" xfId="1211" xr:uid="{8EBD7347-DC2E-45E7-ACC4-4100424C840D}"/>
    <cellStyle name="Millares 6 5 3 3" xfId="1851" xr:uid="{AFA0DD4D-380C-461D-B03D-539E2D2A50D1}"/>
    <cellStyle name="Millares 6 5 4" xfId="891" xr:uid="{1FE2E4C0-2473-42FD-AFFD-9EF88E92B63F}"/>
    <cellStyle name="Millares 6 5 5" xfId="1531" xr:uid="{A5032C04-87EE-42F4-85B0-E5F9563DC49F}"/>
    <cellStyle name="Millares 6 6" xfId="205" xr:uid="{00000000-0005-0000-0000-000046020000}"/>
    <cellStyle name="Millares 6 6 2" xfId="572" xr:uid="{00000000-0005-0000-0000-000047020000}"/>
    <cellStyle name="Millares 6 6 2 2" xfId="1243" xr:uid="{FF4C821A-169E-4D18-A2E8-5EA7D3AA209A}"/>
    <cellStyle name="Millares 6 6 2 3" xfId="1883" xr:uid="{51874EF9-7565-4090-90A3-9F0D6F66578B}"/>
    <cellStyle name="Millares 6 6 3" xfId="923" xr:uid="{3C1CFF19-EBF7-487F-A423-3DB61DFAD61F}"/>
    <cellStyle name="Millares 6 6 4" xfId="1563" xr:uid="{F60E0CA9-F40A-40B0-8B44-13D92168E9C0}"/>
    <cellStyle name="Millares 6 7" xfId="392" xr:uid="{00000000-0005-0000-0000-000048020000}"/>
    <cellStyle name="Millares 6 7 2" xfId="1083" xr:uid="{A4F2B713-506D-41AD-8821-6FC8504D7B56}"/>
    <cellStyle name="Millares 6 7 3" xfId="1723" xr:uid="{F5DAEF5D-A2B7-4EFB-B79A-A2FBA5DFFF8C}"/>
    <cellStyle name="Millares 6 8" xfId="763" xr:uid="{17ED5FBE-6C67-4225-81D6-DE20887E31E9}"/>
    <cellStyle name="Millares 6 9" xfId="1403" xr:uid="{706EA911-E666-4A2A-9E4B-CEF71208DE76}"/>
    <cellStyle name="Millares 7" xfId="25" xr:uid="{00000000-0005-0000-0000-000049020000}"/>
    <cellStyle name="Millares 7 2" xfId="60" xr:uid="{00000000-0005-0000-0000-00004A020000}"/>
    <cellStyle name="Millares 7 2 2" xfId="241" xr:uid="{00000000-0005-0000-0000-00004B020000}"/>
    <cellStyle name="Millares 7 2 2 2" xfId="608" xr:uid="{00000000-0005-0000-0000-00004C020000}"/>
    <cellStyle name="Millares 7 2 2 2 2" xfId="1276" xr:uid="{2F833A26-F810-4E29-81DD-6FDE7A1FC316}"/>
    <cellStyle name="Millares 7 2 2 2 3" xfId="1916" xr:uid="{D9DFE910-CF97-4BD5-95F6-CD2D666D7AF3}"/>
    <cellStyle name="Millares 7 2 2 3" xfId="956" xr:uid="{FA043E35-DF9F-4F4F-AF60-AA7A295F4510}"/>
    <cellStyle name="Millares 7 2 2 4" xfId="1596" xr:uid="{CC3B0F80-ECE2-40CB-B513-95945DD634DC}"/>
    <cellStyle name="Millares 7 2 3" xfId="428" xr:uid="{00000000-0005-0000-0000-00004D020000}"/>
    <cellStyle name="Millares 7 2 3 2" xfId="1116" xr:uid="{1FB14B06-5E35-4C6D-8331-9B8D0194F104}"/>
    <cellStyle name="Millares 7 2 3 3" xfId="1756" xr:uid="{BB341EA6-0D3C-459F-98B8-EF6EB166085F}"/>
    <cellStyle name="Millares 7 2 4" xfId="796" xr:uid="{CE8A8AE3-B60B-4CDA-A783-A041FBBE18E3}"/>
    <cellStyle name="Millares 7 2 5" xfId="1436" xr:uid="{A19B0523-A590-4D15-82D5-88EF72A5BCE4}"/>
    <cellStyle name="Millares 7 3" xfId="95" xr:uid="{00000000-0005-0000-0000-00004E020000}"/>
    <cellStyle name="Millares 7 3 2" xfId="276" xr:uid="{00000000-0005-0000-0000-00004F020000}"/>
    <cellStyle name="Millares 7 3 2 2" xfId="643" xr:uid="{00000000-0005-0000-0000-000050020000}"/>
    <cellStyle name="Millares 7 3 2 2 2" xfId="1308" xr:uid="{95A20B63-086B-4431-9D27-B3CD15CD674A}"/>
    <cellStyle name="Millares 7 3 2 2 3" xfId="1948" xr:uid="{D1CF2AB1-818A-46D2-9E6E-5D270A9ECB82}"/>
    <cellStyle name="Millares 7 3 2 3" xfId="988" xr:uid="{AFB8DE98-7D47-4660-B284-435FB5DE36E3}"/>
    <cellStyle name="Millares 7 3 2 4" xfId="1628" xr:uid="{4B24924A-4449-4404-AED5-8C31022CDD8B}"/>
    <cellStyle name="Millares 7 3 3" xfId="463" xr:uid="{00000000-0005-0000-0000-000051020000}"/>
    <cellStyle name="Millares 7 3 3 2" xfId="1148" xr:uid="{BC3DD683-BBF8-4C41-BF44-3913D254287F}"/>
    <cellStyle name="Millares 7 3 3 3" xfId="1788" xr:uid="{A8C2DD22-7291-4FEB-8071-19040DCB1577}"/>
    <cellStyle name="Millares 7 3 4" xfId="828" xr:uid="{50B78D0E-259F-4721-9FD3-DC13E4AC7E53}"/>
    <cellStyle name="Millares 7 3 5" xfId="1468" xr:uid="{33413FE8-4663-474F-8176-5663CF783D50}"/>
    <cellStyle name="Millares 7 4" xfId="130" xr:uid="{00000000-0005-0000-0000-000052020000}"/>
    <cellStyle name="Millares 7 4 2" xfId="311" xr:uid="{00000000-0005-0000-0000-000053020000}"/>
    <cellStyle name="Millares 7 4 2 2" xfId="678" xr:uid="{00000000-0005-0000-0000-000054020000}"/>
    <cellStyle name="Millares 7 4 2 2 2" xfId="1340" xr:uid="{CD85A16F-6D75-4E45-A46A-7168265E8D71}"/>
    <cellStyle name="Millares 7 4 2 2 3" xfId="1980" xr:uid="{F327B7F9-1EC6-408B-A01E-0D5700BF7C55}"/>
    <cellStyle name="Millares 7 4 2 3" xfId="1020" xr:uid="{D295AC96-CAC1-4158-AADC-4F97EEA8136E}"/>
    <cellStyle name="Millares 7 4 2 4" xfId="1660" xr:uid="{011AB43D-52A6-453A-990C-F3F6DF119344}"/>
    <cellStyle name="Millares 7 4 3" xfId="498" xr:uid="{00000000-0005-0000-0000-000055020000}"/>
    <cellStyle name="Millares 7 4 3 2" xfId="1180" xr:uid="{717A74C5-BE1A-4704-9740-CADB93525DF7}"/>
    <cellStyle name="Millares 7 4 3 3" xfId="1820" xr:uid="{91797F5D-CA4B-443F-9C98-A3087FF20D00}"/>
    <cellStyle name="Millares 7 4 4" xfId="860" xr:uid="{26FCD2CF-1C64-456D-8E95-D49689629306}"/>
    <cellStyle name="Millares 7 4 5" xfId="1500" xr:uid="{CD598EDD-A8CE-4926-BC8E-FE539D7FCE99}"/>
    <cellStyle name="Millares 7 5" xfId="166" xr:uid="{00000000-0005-0000-0000-000056020000}"/>
    <cellStyle name="Millares 7 5 2" xfId="346" xr:uid="{00000000-0005-0000-0000-000057020000}"/>
    <cellStyle name="Millares 7 5 2 2" xfId="713" xr:uid="{00000000-0005-0000-0000-000058020000}"/>
    <cellStyle name="Millares 7 5 2 2 2" xfId="1372" xr:uid="{A7F45E73-5609-4926-BF0E-461B0E674859}"/>
    <cellStyle name="Millares 7 5 2 2 3" xfId="2012" xr:uid="{A84CA52E-BDB8-4FD3-BB59-93C110AAE617}"/>
    <cellStyle name="Millares 7 5 2 3" xfId="1052" xr:uid="{71449FE2-6F07-4E04-A40A-8F1F606DC8FF}"/>
    <cellStyle name="Millares 7 5 2 4" xfId="1692" xr:uid="{4E453E4E-3C40-4E28-AC83-DBDDB691A530}"/>
    <cellStyle name="Millares 7 5 3" xfId="533" xr:uid="{00000000-0005-0000-0000-000059020000}"/>
    <cellStyle name="Millares 7 5 3 2" xfId="1212" xr:uid="{1FF9103B-834A-4659-97E8-A119B0A40DD6}"/>
    <cellStyle name="Millares 7 5 3 3" xfId="1852" xr:uid="{2EBB26F2-767A-4666-8154-7D98D9C688FC}"/>
    <cellStyle name="Millares 7 5 4" xfId="892" xr:uid="{EF1DF6DB-324E-4200-BD34-85930BCD0CAB}"/>
    <cellStyle name="Millares 7 5 5" xfId="1532" xr:uid="{A04DE1FB-190C-4151-80F6-9E8B53242C90}"/>
    <cellStyle name="Millares 7 6" xfId="206" xr:uid="{00000000-0005-0000-0000-00005A020000}"/>
    <cellStyle name="Millares 7 6 2" xfId="573" xr:uid="{00000000-0005-0000-0000-00005B020000}"/>
    <cellStyle name="Millares 7 6 2 2" xfId="1244" xr:uid="{27EE7732-74A4-4B75-949A-BAC0DE57F06D}"/>
    <cellStyle name="Millares 7 6 2 3" xfId="1884" xr:uid="{77211A5F-DD5B-4874-A86A-E7968DEB96F8}"/>
    <cellStyle name="Millares 7 6 3" xfId="924" xr:uid="{BDA602A0-5508-4C5F-B87B-18FB138B8F81}"/>
    <cellStyle name="Millares 7 6 4" xfId="1564" xr:uid="{0B963C49-8A64-428B-99BA-44438D11D63F}"/>
    <cellStyle name="Millares 7 7" xfId="393" xr:uid="{00000000-0005-0000-0000-00005C020000}"/>
    <cellStyle name="Millares 7 7 2" xfId="1084" xr:uid="{7D736CFF-E9AD-4A02-8F0C-575895366B88}"/>
    <cellStyle name="Millares 7 7 3" xfId="1724" xr:uid="{A500BF0C-56A8-409A-8344-6FC45DAFC0F3}"/>
    <cellStyle name="Millares 7 8" xfId="764" xr:uid="{E08A2FC4-2279-413E-8780-31FEE024E97A}"/>
    <cellStyle name="Millares 7 9" xfId="1404" xr:uid="{4776D023-3432-4EC6-90F1-B42E3C69C8C9}"/>
    <cellStyle name="Millares 8" xfId="26" xr:uid="{00000000-0005-0000-0000-00005D020000}"/>
    <cellStyle name="Millares 8 2" xfId="61" xr:uid="{00000000-0005-0000-0000-00005E020000}"/>
    <cellStyle name="Millares 8 2 2" xfId="242" xr:uid="{00000000-0005-0000-0000-00005F020000}"/>
    <cellStyle name="Millares 8 2 2 2" xfId="609" xr:uid="{00000000-0005-0000-0000-000060020000}"/>
    <cellStyle name="Millares 8 2 2 2 2" xfId="1277" xr:uid="{9A345230-B611-4021-A50E-2229CF23DE6B}"/>
    <cellStyle name="Millares 8 2 2 2 3" xfId="1917" xr:uid="{8A8477F3-4D04-4FD4-B9A5-2899F490FC97}"/>
    <cellStyle name="Millares 8 2 2 3" xfId="957" xr:uid="{7478B6BD-FA91-47E7-8306-1D3BDC0CB524}"/>
    <cellStyle name="Millares 8 2 2 4" xfId="1597" xr:uid="{8FFF88B6-A675-4526-835D-5B820A235085}"/>
    <cellStyle name="Millares 8 2 3" xfId="429" xr:uid="{00000000-0005-0000-0000-000061020000}"/>
    <cellStyle name="Millares 8 2 3 2" xfId="1117" xr:uid="{81EE6C9D-C347-46C5-950C-DDE0A8CF010C}"/>
    <cellStyle name="Millares 8 2 3 3" xfId="1757" xr:uid="{22252406-6199-405C-A777-02C8854E80FD}"/>
    <cellStyle name="Millares 8 2 4" xfId="797" xr:uid="{5A9AF577-27C9-4FF5-AC1D-06B71BF5B4D7}"/>
    <cellStyle name="Millares 8 2 5" xfId="1437" xr:uid="{B9D98CCD-F11D-4591-A536-3A17E8403566}"/>
    <cellStyle name="Millares 8 3" xfId="96" xr:uid="{00000000-0005-0000-0000-000062020000}"/>
    <cellStyle name="Millares 8 3 2" xfId="277" xr:uid="{00000000-0005-0000-0000-000063020000}"/>
    <cellStyle name="Millares 8 3 2 2" xfId="644" xr:uid="{00000000-0005-0000-0000-000064020000}"/>
    <cellStyle name="Millares 8 3 2 2 2" xfId="1309" xr:uid="{2F8AD4C6-0DB1-48F2-87F9-CD42924C910F}"/>
    <cellStyle name="Millares 8 3 2 2 3" xfId="1949" xr:uid="{1BAEFFFF-D206-4B71-8141-F02D150FDA32}"/>
    <cellStyle name="Millares 8 3 2 3" xfId="989" xr:uid="{B3807ED9-E4DD-469B-A5EF-265F23715D3A}"/>
    <cellStyle name="Millares 8 3 2 4" xfId="1629" xr:uid="{76941C2D-0BE8-47CE-AA8F-BAB42675D95D}"/>
    <cellStyle name="Millares 8 3 3" xfId="464" xr:uid="{00000000-0005-0000-0000-000065020000}"/>
    <cellStyle name="Millares 8 3 3 2" xfId="1149" xr:uid="{D5C90511-77D5-40E9-8B24-6E86A70E827A}"/>
    <cellStyle name="Millares 8 3 3 3" xfId="1789" xr:uid="{75D54D0A-120A-4C11-977E-361DD7A1399C}"/>
    <cellStyle name="Millares 8 3 4" xfId="829" xr:uid="{E4E9BC1F-6D6E-4050-9ED6-A127D66B6EF2}"/>
    <cellStyle name="Millares 8 3 5" xfId="1469" xr:uid="{0CC860A7-A17F-40F0-BBBE-1A627FE395CA}"/>
    <cellStyle name="Millares 8 4" xfId="131" xr:uid="{00000000-0005-0000-0000-000066020000}"/>
    <cellStyle name="Millares 8 4 2" xfId="312" xr:uid="{00000000-0005-0000-0000-000067020000}"/>
    <cellStyle name="Millares 8 4 2 2" xfId="679" xr:uid="{00000000-0005-0000-0000-000068020000}"/>
    <cellStyle name="Millares 8 4 2 2 2" xfId="1341" xr:uid="{0B39047E-6B50-457F-9632-4F074371CF55}"/>
    <cellStyle name="Millares 8 4 2 2 3" xfId="1981" xr:uid="{F6882B1E-6C45-41F9-A814-841444BB627C}"/>
    <cellStyle name="Millares 8 4 2 3" xfId="1021" xr:uid="{12D59EEF-F784-40CD-ADD7-8896A3961C32}"/>
    <cellStyle name="Millares 8 4 2 4" xfId="1661" xr:uid="{79A7AB31-16F3-475F-B616-C7C4ACA4E000}"/>
    <cellStyle name="Millares 8 4 3" xfId="499" xr:uid="{00000000-0005-0000-0000-000069020000}"/>
    <cellStyle name="Millares 8 4 3 2" xfId="1181" xr:uid="{23FC4B14-7310-4F61-91FF-2F311099DCD0}"/>
    <cellStyle name="Millares 8 4 3 3" xfId="1821" xr:uid="{9099B897-1914-4430-90BA-54C84EC9A56A}"/>
    <cellStyle name="Millares 8 4 4" xfId="861" xr:uid="{294241FA-F2F8-468E-BF51-0EFCE8B648D5}"/>
    <cellStyle name="Millares 8 4 5" xfId="1501" xr:uid="{5F7009F1-396C-4C61-9294-FD2DC0A4552D}"/>
    <cellStyle name="Millares 8 5" xfId="167" xr:uid="{00000000-0005-0000-0000-00006A020000}"/>
    <cellStyle name="Millares 8 5 2" xfId="347" xr:uid="{00000000-0005-0000-0000-00006B020000}"/>
    <cellStyle name="Millares 8 5 2 2" xfId="714" xr:uid="{00000000-0005-0000-0000-00006C020000}"/>
    <cellStyle name="Millares 8 5 2 2 2" xfId="1373" xr:uid="{1F2C7121-4132-40DE-A9CA-361BAE61919B}"/>
    <cellStyle name="Millares 8 5 2 2 3" xfId="2013" xr:uid="{7E1C1729-2606-417C-951F-C55506ABAC85}"/>
    <cellStyle name="Millares 8 5 2 3" xfId="1053" xr:uid="{A01D527A-E903-4A9A-B94E-C7D819810851}"/>
    <cellStyle name="Millares 8 5 2 4" xfId="1693" xr:uid="{938DAACF-ADFB-4587-85A9-050D97CA2C5A}"/>
    <cellStyle name="Millares 8 5 3" xfId="534" xr:uid="{00000000-0005-0000-0000-00006D020000}"/>
    <cellStyle name="Millares 8 5 3 2" xfId="1213" xr:uid="{65BBE2C8-EDEF-4BB2-882D-2CFC0808E6E2}"/>
    <cellStyle name="Millares 8 5 3 3" xfId="1853" xr:uid="{4D97DE32-FB55-4F41-978A-C09792C9BDC0}"/>
    <cellStyle name="Millares 8 5 4" xfId="893" xr:uid="{B0F3375B-FB38-4F67-8C81-2EA129B94F6F}"/>
    <cellStyle name="Millares 8 5 5" xfId="1533" xr:uid="{C86372EC-818F-400B-931B-2C9E0EBC71C2}"/>
    <cellStyle name="Millares 8 6" xfId="207" xr:uid="{00000000-0005-0000-0000-00006E020000}"/>
    <cellStyle name="Millares 8 6 2" xfId="574" xr:uid="{00000000-0005-0000-0000-00006F020000}"/>
    <cellStyle name="Millares 8 6 2 2" xfId="1245" xr:uid="{F8EFF99F-AD4C-46C1-965F-0FDA868BDA6F}"/>
    <cellStyle name="Millares 8 6 2 3" xfId="1885" xr:uid="{3F81D271-E242-4DB0-B679-97957184C20C}"/>
    <cellStyle name="Millares 8 6 3" xfId="925" xr:uid="{95F50B9F-F142-455E-9AB0-10E911490082}"/>
    <cellStyle name="Millares 8 6 4" xfId="1565" xr:uid="{A37E8013-DD83-4227-9742-5C8FE9F9F2B1}"/>
    <cellStyle name="Millares 8 7" xfId="394" xr:uid="{00000000-0005-0000-0000-000070020000}"/>
    <cellStyle name="Millares 8 7 2" xfId="1085" xr:uid="{D349B3EC-9BFE-4116-B388-47069204DB7F}"/>
    <cellStyle name="Millares 8 7 3" xfId="1725" xr:uid="{E0AB7FA4-94BA-4CC0-9128-B54862E636D8}"/>
    <cellStyle name="Millares 8 8" xfId="765" xr:uid="{7B064802-940B-4E53-8C53-2BE11EB8F5E3}"/>
    <cellStyle name="Millares 8 9" xfId="1405" xr:uid="{D56C3BD2-BCAB-4653-8922-38EF86882BC3}"/>
    <cellStyle name="Millares 9" xfId="19" xr:uid="{00000000-0005-0000-0000-000071020000}"/>
    <cellStyle name="Millares 9 2" xfId="54" xr:uid="{00000000-0005-0000-0000-000072020000}"/>
    <cellStyle name="Millares 9 2 2" xfId="235" xr:uid="{00000000-0005-0000-0000-000073020000}"/>
    <cellStyle name="Millares 9 2 2 2" xfId="602" xr:uid="{00000000-0005-0000-0000-000074020000}"/>
    <cellStyle name="Millares 9 2 2 2 2" xfId="1270" xr:uid="{44E97A0A-16B9-4654-A733-1539B25DF37D}"/>
    <cellStyle name="Millares 9 2 2 2 3" xfId="1910" xr:uid="{2D896683-423B-4122-8E58-79523629348D}"/>
    <cellStyle name="Millares 9 2 2 3" xfId="950" xr:uid="{9643F14A-29B3-476A-B2AB-991546280314}"/>
    <cellStyle name="Millares 9 2 2 4" xfId="1590" xr:uid="{AC2C1DD2-7D1C-46C4-910D-57A590AFF5C0}"/>
    <cellStyle name="Millares 9 2 3" xfId="422" xr:uid="{00000000-0005-0000-0000-000075020000}"/>
    <cellStyle name="Millares 9 2 3 2" xfId="1110" xr:uid="{A3312769-1E95-4F39-9E12-969A802C4073}"/>
    <cellStyle name="Millares 9 2 3 3" xfId="1750" xr:uid="{6A06D854-3158-4E57-8E54-C37980459C6E}"/>
    <cellStyle name="Millares 9 2 4" xfId="790" xr:uid="{836D42B6-6452-42C6-A4D6-A4FC74B8CBD7}"/>
    <cellStyle name="Millares 9 2 5" xfId="1430" xr:uid="{53816625-4506-47C9-AC1C-DBC1FDD2C36A}"/>
    <cellStyle name="Millares 9 3" xfId="89" xr:uid="{00000000-0005-0000-0000-000076020000}"/>
    <cellStyle name="Millares 9 3 2" xfId="270" xr:uid="{00000000-0005-0000-0000-000077020000}"/>
    <cellStyle name="Millares 9 3 2 2" xfId="637" xr:uid="{00000000-0005-0000-0000-000078020000}"/>
    <cellStyle name="Millares 9 3 2 2 2" xfId="1302" xr:uid="{5DCA6236-D1C1-440A-936A-AAC5F04204A1}"/>
    <cellStyle name="Millares 9 3 2 2 3" xfId="1942" xr:uid="{62A3D67A-AB50-48A3-9895-AA1D8BDF882C}"/>
    <cellStyle name="Millares 9 3 2 3" xfId="982" xr:uid="{15E9B484-ECF2-4E16-BDFC-76532F500957}"/>
    <cellStyle name="Millares 9 3 2 4" xfId="1622" xr:uid="{3E0D5E15-FC9F-454C-94C2-395683D267D8}"/>
    <cellStyle name="Millares 9 3 3" xfId="457" xr:uid="{00000000-0005-0000-0000-000079020000}"/>
    <cellStyle name="Millares 9 3 3 2" xfId="1142" xr:uid="{4F8303DA-BD59-4C96-AF93-E8A48B2FE928}"/>
    <cellStyle name="Millares 9 3 3 3" xfId="1782" xr:uid="{E7B2AF9A-E34A-43C2-BAF0-49D3E9F2A36F}"/>
    <cellStyle name="Millares 9 3 4" xfId="822" xr:uid="{5CBF866D-406A-4A42-8B37-0568B656AD99}"/>
    <cellStyle name="Millares 9 3 5" xfId="1462" xr:uid="{C1172F7E-3FF4-4EFF-8297-9BC707861853}"/>
    <cellStyle name="Millares 9 4" xfId="124" xr:uid="{00000000-0005-0000-0000-00007A020000}"/>
    <cellStyle name="Millares 9 4 2" xfId="305" xr:uid="{00000000-0005-0000-0000-00007B020000}"/>
    <cellStyle name="Millares 9 4 2 2" xfId="672" xr:uid="{00000000-0005-0000-0000-00007C020000}"/>
    <cellStyle name="Millares 9 4 2 2 2" xfId="1334" xr:uid="{93800C38-5CC6-4273-B099-6AF613D5311E}"/>
    <cellStyle name="Millares 9 4 2 2 3" xfId="1974" xr:uid="{D82DC01C-A565-46ED-AC99-BA87596768A4}"/>
    <cellStyle name="Millares 9 4 2 3" xfId="1014" xr:uid="{52D77B5E-AEFF-4DCC-8698-E244396CE022}"/>
    <cellStyle name="Millares 9 4 2 4" xfId="1654" xr:uid="{22E3BB18-3E06-4150-96CF-E17F28F307FC}"/>
    <cellStyle name="Millares 9 4 3" xfId="492" xr:uid="{00000000-0005-0000-0000-00007D020000}"/>
    <cellStyle name="Millares 9 4 3 2" xfId="1174" xr:uid="{126EDE3B-F462-4DAC-80BD-9AA3036C049A}"/>
    <cellStyle name="Millares 9 4 3 3" xfId="1814" xr:uid="{C9D5BB7E-5D63-4759-B1D3-36377C5030F5}"/>
    <cellStyle name="Millares 9 4 4" xfId="854" xr:uid="{DF5DB6FD-961E-4106-9F20-61C9B85CA02D}"/>
    <cellStyle name="Millares 9 4 5" xfId="1494" xr:uid="{8F2BD87F-244C-4F51-A665-C447E2513802}"/>
    <cellStyle name="Millares 9 5" xfId="160" xr:uid="{00000000-0005-0000-0000-00007E020000}"/>
    <cellStyle name="Millares 9 5 2" xfId="340" xr:uid="{00000000-0005-0000-0000-00007F020000}"/>
    <cellStyle name="Millares 9 5 2 2" xfId="707" xr:uid="{00000000-0005-0000-0000-000080020000}"/>
    <cellStyle name="Millares 9 5 2 2 2" xfId="1366" xr:uid="{A612C52B-0E8A-4C3E-AA9E-018C0A66A2D8}"/>
    <cellStyle name="Millares 9 5 2 2 3" xfId="2006" xr:uid="{7FECD3D7-F6A1-46E1-8353-3C30C6271B80}"/>
    <cellStyle name="Millares 9 5 2 3" xfId="1046" xr:uid="{2857DE85-AE22-4C18-A2D4-CA4F4B380BE2}"/>
    <cellStyle name="Millares 9 5 2 4" xfId="1686" xr:uid="{50682C75-8268-48B0-AEBF-B1CA2317725F}"/>
    <cellStyle name="Millares 9 5 3" xfId="527" xr:uid="{00000000-0005-0000-0000-000081020000}"/>
    <cellStyle name="Millares 9 5 3 2" xfId="1206" xr:uid="{FFC37B3E-29F1-4606-98DA-0854B49F8913}"/>
    <cellStyle name="Millares 9 5 3 3" xfId="1846" xr:uid="{FE72D12A-6309-4499-A4D6-9EE4EFAF4E16}"/>
    <cellStyle name="Millares 9 5 4" xfId="886" xr:uid="{EA08BD7D-EB56-4C7E-A087-184D61592817}"/>
    <cellStyle name="Millares 9 5 5" xfId="1526" xr:uid="{3C298AAD-138F-45A5-8A32-3E6186350557}"/>
    <cellStyle name="Millares 9 6" xfId="200" xr:uid="{00000000-0005-0000-0000-000082020000}"/>
    <cellStyle name="Millares 9 6 2" xfId="567" xr:uid="{00000000-0005-0000-0000-000083020000}"/>
    <cellStyle name="Millares 9 6 2 2" xfId="1238" xr:uid="{9B95BAA4-9198-405F-B151-B1D94513308F}"/>
    <cellStyle name="Millares 9 6 2 3" xfId="1878" xr:uid="{3AB4516C-D1EF-4A4A-8BB7-52A07B2DFAD1}"/>
    <cellStyle name="Millares 9 6 3" xfId="918" xr:uid="{BC1DDEB5-24D1-497F-B9FC-2D82C8D735CA}"/>
    <cellStyle name="Millares 9 6 4" xfId="1558" xr:uid="{D11EED2E-EF4C-4EF4-899C-07463F57742F}"/>
    <cellStyle name="Millares 9 7" xfId="387" xr:uid="{00000000-0005-0000-0000-000084020000}"/>
    <cellStyle name="Millares 9 7 2" xfId="1078" xr:uid="{531F971C-FB52-449D-B76D-97DFBBE1C2D4}"/>
    <cellStyle name="Millares 9 7 3" xfId="1718" xr:uid="{70021939-5295-4F2E-9553-B00A52B26A2F}"/>
    <cellStyle name="Millares 9 8" xfId="758" xr:uid="{C2611BFF-E7CD-4AAF-8A24-AC0A71587068}"/>
    <cellStyle name="Millares 9 9" xfId="1398" xr:uid="{FFB78F7C-430F-4470-B2DA-D1779C5C9097}"/>
    <cellStyle name="Moneda [0]" xfId="3" builtinId="7"/>
    <cellStyle name="Moneda [0] 10" xfId="193" xr:uid="{00000000-0005-0000-0000-000086020000}"/>
    <cellStyle name="Moneda [0] 10 2" xfId="560" xr:uid="{00000000-0005-0000-0000-000087020000}"/>
    <cellStyle name="Moneda [0] 11" xfId="195" xr:uid="{00000000-0005-0000-0000-000088020000}"/>
    <cellStyle name="Moneda [0] 11 2" xfId="562" xr:uid="{00000000-0005-0000-0000-000089020000}"/>
    <cellStyle name="Moneda [0] 12" xfId="373" xr:uid="{00000000-0005-0000-0000-00008A020000}"/>
    <cellStyle name="Moneda [0] 12 2" xfId="740" xr:uid="{00000000-0005-0000-0000-00008B020000}"/>
    <cellStyle name="Moneda [0] 13" xfId="378" xr:uid="{00000000-0005-0000-0000-00008C020000}"/>
    <cellStyle name="Moneda [0] 13 2" xfId="745" xr:uid="{00000000-0005-0000-0000-00008D020000}"/>
    <cellStyle name="Moneda [0] 14" xfId="380" xr:uid="{00000000-0005-0000-0000-00008E020000}"/>
    <cellStyle name="Moneda [0] 15" xfId="382" xr:uid="{00000000-0005-0000-0000-00008F020000}"/>
    <cellStyle name="Moneda [0] 16" xfId="747" xr:uid="{00000000-0005-0000-0000-000090020000}"/>
    <cellStyle name="Moneda [0] 17" xfId="749" xr:uid="{00000000-0005-0000-0000-000091020000}"/>
    <cellStyle name="Moneda [0] 18" xfId="751" xr:uid="{00000000-0005-0000-0000-000092020000}"/>
    <cellStyle name="Moneda [0] 19" xfId="753" xr:uid="{00000000-0005-0000-0000-000093020000}"/>
    <cellStyle name="Moneda [0] 2" xfId="16" xr:uid="{00000000-0005-0000-0000-000094020000}"/>
    <cellStyle name="Moneda [0] 2 2" xfId="53" xr:uid="{00000000-0005-0000-0000-000095020000}"/>
    <cellStyle name="Moneda [0] 2 2 2" xfId="234" xr:uid="{00000000-0005-0000-0000-000096020000}"/>
    <cellStyle name="Moneda [0] 2 2 2 2" xfId="601" xr:uid="{00000000-0005-0000-0000-000097020000}"/>
    <cellStyle name="Moneda [0] 2 2 3" xfId="421" xr:uid="{00000000-0005-0000-0000-000098020000}"/>
    <cellStyle name="Moneda [0] 2 3" xfId="88" xr:uid="{00000000-0005-0000-0000-000099020000}"/>
    <cellStyle name="Moneda [0] 2 3 2" xfId="269" xr:uid="{00000000-0005-0000-0000-00009A020000}"/>
    <cellStyle name="Moneda [0] 2 3 2 2" xfId="636" xr:uid="{00000000-0005-0000-0000-00009B020000}"/>
    <cellStyle name="Moneda [0] 2 3 3" xfId="456" xr:uid="{00000000-0005-0000-0000-00009C020000}"/>
    <cellStyle name="Moneda [0] 2 4" xfId="123" xr:uid="{00000000-0005-0000-0000-00009D020000}"/>
    <cellStyle name="Moneda [0] 2 4 10" xfId="748" xr:uid="{00000000-0005-0000-0000-00009E020000}"/>
    <cellStyle name="Moneda [0] 2 4 11" xfId="750" xr:uid="{00000000-0005-0000-0000-00009F020000}"/>
    <cellStyle name="Moneda [0] 2 4 12" xfId="752" xr:uid="{00000000-0005-0000-0000-0000A0020000}"/>
    <cellStyle name="Moneda [0] 2 4 13" xfId="754" xr:uid="{00000000-0005-0000-0000-0000A1020000}"/>
    <cellStyle name="Moneda [0] 2 4 2" xfId="190" xr:uid="{00000000-0005-0000-0000-0000A2020000}"/>
    <cellStyle name="Moneda [0] 2 4 2 2" xfId="370" xr:uid="{00000000-0005-0000-0000-0000A3020000}"/>
    <cellStyle name="Moneda [0] 2 4 2 2 2" xfId="737" xr:uid="{00000000-0005-0000-0000-0000A4020000}"/>
    <cellStyle name="Moneda [0] 2 4 2 3" xfId="375" xr:uid="{00000000-0005-0000-0000-0000A5020000}"/>
    <cellStyle name="Moneda [0] 2 4 2 3 2" xfId="742" xr:uid="{00000000-0005-0000-0000-0000A6020000}"/>
    <cellStyle name="Moneda [0] 2 4 2 4" xfId="557" xr:uid="{00000000-0005-0000-0000-0000A7020000}"/>
    <cellStyle name="Moneda [0] 2 4 3" xfId="192" xr:uid="{00000000-0005-0000-0000-0000A8020000}"/>
    <cellStyle name="Moneda [0] 2 4 3 2" xfId="372" xr:uid="{00000000-0005-0000-0000-0000A9020000}"/>
    <cellStyle name="Moneda [0] 2 4 3 2 2" xfId="739" xr:uid="{00000000-0005-0000-0000-0000AA020000}"/>
    <cellStyle name="Moneda [0] 2 4 3 3" xfId="377" xr:uid="{00000000-0005-0000-0000-0000AB020000}"/>
    <cellStyle name="Moneda [0] 2 4 3 3 2" xfId="744" xr:uid="{00000000-0005-0000-0000-0000AC020000}"/>
    <cellStyle name="Moneda [0] 2 4 3 4" xfId="559" xr:uid="{00000000-0005-0000-0000-0000AD020000}"/>
    <cellStyle name="Moneda [0] 2 4 4" xfId="194" xr:uid="{00000000-0005-0000-0000-0000AE020000}"/>
    <cellStyle name="Moneda [0] 2 4 4 2" xfId="561" xr:uid="{00000000-0005-0000-0000-0000AF020000}"/>
    <cellStyle name="Moneda [0] 2 4 5" xfId="304" xr:uid="{00000000-0005-0000-0000-0000B0020000}"/>
    <cellStyle name="Moneda [0] 2 4 5 2" xfId="671" xr:uid="{00000000-0005-0000-0000-0000B1020000}"/>
    <cellStyle name="Moneda [0] 2 4 6" xfId="374" xr:uid="{00000000-0005-0000-0000-0000B2020000}"/>
    <cellStyle name="Moneda [0] 2 4 6 2" xfId="741" xr:uid="{00000000-0005-0000-0000-0000B3020000}"/>
    <cellStyle name="Moneda [0] 2 4 7" xfId="379" xr:uid="{00000000-0005-0000-0000-0000B4020000}"/>
    <cellStyle name="Moneda [0] 2 4 7 2" xfId="746" xr:uid="{00000000-0005-0000-0000-0000B5020000}"/>
    <cellStyle name="Moneda [0] 2 4 8" xfId="381" xr:uid="{00000000-0005-0000-0000-0000B6020000}"/>
    <cellStyle name="Moneda [0] 2 4 9" xfId="491" xr:uid="{00000000-0005-0000-0000-0000B7020000}"/>
    <cellStyle name="Moneda [0] 2 5" xfId="159" xr:uid="{00000000-0005-0000-0000-0000B8020000}"/>
    <cellStyle name="Moneda [0] 2 5 2" xfId="339" xr:uid="{00000000-0005-0000-0000-0000B9020000}"/>
    <cellStyle name="Moneda [0] 2 5 2 2" xfId="706" xr:uid="{00000000-0005-0000-0000-0000BA020000}"/>
    <cellStyle name="Moneda [0] 2 5 3" xfId="526" xr:uid="{00000000-0005-0000-0000-0000BB020000}"/>
    <cellStyle name="Moneda [0] 3" xfId="12" xr:uid="{00000000-0005-0000-0000-0000BC020000}"/>
    <cellStyle name="Moneda [0] 3 2" xfId="50" xr:uid="{00000000-0005-0000-0000-0000BD020000}"/>
    <cellStyle name="Moneda [0] 3 2 2" xfId="231" xr:uid="{00000000-0005-0000-0000-0000BE020000}"/>
    <cellStyle name="Moneda [0] 3 2 2 2" xfId="598" xr:uid="{00000000-0005-0000-0000-0000BF020000}"/>
    <cellStyle name="Moneda [0] 3 2 3" xfId="418" xr:uid="{00000000-0005-0000-0000-0000C0020000}"/>
    <cellStyle name="Moneda [0] 3 3" xfId="85" xr:uid="{00000000-0005-0000-0000-0000C1020000}"/>
    <cellStyle name="Moneda [0] 3 3 2" xfId="266" xr:uid="{00000000-0005-0000-0000-0000C2020000}"/>
    <cellStyle name="Moneda [0] 3 3 2 2" xfId="633" xr:uid="{00000000-0005-0000-0000-0000C3020000}"/>
    <cellStyle name="Moneda [0] 3 3 3" xfId="453" xr:uid="{00000000-0005-0000-0000-0000C4020000}"/>
    <cellStyle name="Moneda [0] 3 4" xfId="120" xr:uid="{00000000-0005-0000-0000-0000C5020000}"/>
    <cellStyle name="Moneda [0] 3 4 2" xfId="301" xr:uid="{00000000-0005-0000-0000-0000C6020000}"/>
    <cellStyle name="Moneda [0] 3 4 2 2" xfId="668" xr:uid="{00000000-0005-0000-0000-0000C7020000}"/>
    <cellStyle name="Moneda [0] 3 4 3" xfId="488" xr:uid="{00000000-0005-0000-0000-0000C8020000}"/>
    <cellStyle name="Moneda [0] 3 5" xfId="156" xr:uid="{00000000-0005-0000-0000-0000C9020000}"/>
    <cellStyle name="Moneda [0] 3 5 2" xfId="336" xr:uid="{00000000-0005-0000-0000-0000CA020000}"/>
    <cellStyle name="Moneda [0] 3 5 2 2" xfId="703" xr:uid="{00000000-0005-0000-0000-0000CB020000}"/>
    <cellStyle name="Moneda [0] 3 5 3" xfId="523" xr:uid="{00000000-0005-0000-0000-0000CC020000}"/>
    <cellStyle name="Moneda [0] 3 6" xfId="197" xr:uid="{00000000-0005-0000-0000-0000CD020000}"/>
    <cellStyle name="Moneda [0] 3 6 2" xfId="564" xr:uid="{00000000-0005-0000-0000-0000CE020000}"/>
    <cellStyle name="Moneda [0] 3 7" xfId="376" xr:uid="{00000000-0005-0000-0000-0000CF020000}"/>
    <cellStyle name="Moneda [0] 3 7 2" xfId="743" xr:uid="{00000000-0005-0000-0000-0000D0020000}"/>
    <cellStyle name="Moneda [0] 3 8" xfId="384" xr:uid="{00000000-0005-0000-0000-0000D1020000}"/>
    <cellStyle name="Moneda [0] 4" xfId="48" xr:uid="{00000000-0005-0000-0000-0000D2020000}"/>
    <cellStyle name="Moneda [0] 4 2" xfId="229" xr:uid="{00000000-0005-0000-0000-0000D3020000}"/>
    <cellStyle name="Moneda [0] 4 2 2" xfId="596" xr:uid="{00000000-0005-0000-0000-0000D4020000}"/>
    <cellStyle name="Moneda [0] 4 3" xfId="416" xr:uid="{00000000-0005-0000-0000-0000D5020000}"/>
    <cellStyle name="Moneda [0] 5" xfId="83" xr:uid="{00000000-0005-0000-0000-0000D6020000}"/>
    <cellStyle name="Moneda [0] 5 2" xfId="264" xr:uid="{00000000-0005-0000-0000-0000D7020000}"/>
    <cellStyle name="Moneda [0] 5 2 2" xfId="631" xr:uid="{00000000-0005-0000-0000-0000D8020000}"/>
    <cellStyle name="Moneda [0] 5 3" xfId="451" xr:uid="{00000000-0005-0000-0000-0000D9020000}"/>
    <cellStyle name="Moneda [0] 6" xfId="118" xr:uid="{00000000-0005-0000-0000-0000DA020000}"/>
    <cellStyle name="Moneda [0] 6 2" xfId="299" xr:uid="{00000000-0005-0000-0000-0000DB020000}"/>
    <cellStyle name="Moneda [0] 6 2 2" xfId="666" xr:uid="{00000000-0005-0000-0000-0000DC020000}"/>
    <cellStyle name="Moneda [0] 6 3" xfId="486" xr:uid="{00000000-0005-0000-0000-0000DD020000}"/>
    <cellStyle name="Moneda [0] 7" xfId="154" xr:uid="{00000000-0005-0000-0000-0000DE020000}"/>
    <cellStyle name="Moneda [0] 7 2" xfId="334" xr:uid="{00000000-0005-0000-0000-0000DF020000}"/>
    <cellStyle name="Moneda [0] 7 2 2" xfId="701" xr:uid="{00000000-0005-0000-0000-0000E0020000}"/>
    <cellStyle name="Moneda [0] 7 3" xfId="521" xr:uid="{00000000-0005-0000-0000-0000E1020000}"/>
    <cellStyle name="Moneda [0] 8" xfId="189" xr:uid="{00000000-0005-0000-0000-0000E2020000}"/>
    <cellStyle name="Moneda [0] 8 2" xfId="369" xr:uid="{00000000-0005-0000-0000-0000E3020000}"/>
    <cellStyle name="Moneda [0] 8 2 2" xfId="736" xr:uid="{00000000-0005-0000-0000-0000E4020000}"/>
    <cellStyle name="Moneda [0] 8 3" xfId="556" xr:uid="{00000000-0005-0000-0000-0000E5020000}"/>
    <cellStyle name="Moneda [0] 9" xfId="191" xr:uid="{00000000-0005-0000-0000-0000E6020000}"/>
    <cellStyle name="Moneda [0] 9 2" xfId="371" xr:uid="{00000000-0005-0000-0000-0000E7020000}"/>
    <cellStyle name="Moneda [0] 9 2 2" xfId="738" xr:uid="{00000000-0005-0000-0000-0000E8020000}"/>
    <cellStyle name="Moneda [0] 9 3" xfId="558" xr:uid="{00000000-0005-0000-0000-0000E9020000}"/>
    <cellStyle name="Normal" xfId="0" builtinId="0"/>
    <cellStyle name="Normal 2" xfId="4" xr:uid="{00000000-0005-0000-0000-0000EB020000}"/>
    <cellStyle name="Normal 2 2" xfId="8" xr:uid="{00000000-0005-0000-0000-0000EC020000}"/>
    <cellStyle name="Normal 2 2 2" xfId="15" xr:uid="{00000000-0005-0000-0000-0000ED020000}"/>
    <cellStyle name="Normal 6 2" xfId="2" xr:uid="{00000000-0005-0000-0000-0000EE020000}"/>
    <cellStyle name="Normal 7" xfId="5" xr:uid="{00000000-0005-0000-0000-0000EF020000}"/>
    <cellStyle name="Numeric" xfId="10" xr:uid="{00000000-0005-0000-0000-0000F0020000}"/>
    <cellStyle name="Porcentaje" xfId="1" builtinId="5"/>
    <cellStyle name="Porcentaje 2" xfId="17" xr:uid="{00000000-0005-0000-0000-0000F2020000}"/>
  </cellStyles>
  <dxfs count="0"/>
  <tableStyles count="0" defaultTableStyle="TableStyleMedium2" defaultPivotStyle="PivotStyleLight16"/>
  <colors>
    <mruColors>
      <color rgb="FF1E325C"/>
      <color rgb="FF00FF99"/>
      <color rgb="FF4063AC"/>
      <color rgb="FF3E63AD"/>
      <color rgb="FFE837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32</xdr:col>
      <xdr:colOff>1730375</xdr:colOff>
      <xdr:row>5</xdr:row>
      <xdr:rowOff>88289</xdr:rowOff>
    </xdr:to>
    <xdr:sp macro="" textlink="">
      <xdr:nvSpPr>
        <xdr:cNvPr id="2" name="Rectángulo redondeado 1">
          <a:extLst>
            <a:ext uri="{FF2B5EF4-FFF2-40B4-BE49-F238E27FC236}">
              <a16:creationId xmlns:a16="http://schemas.microsoft.com/office/drawing/2014/main" id="{B900E6A8-BE5D-4323-B319-B93A25007C79}"/>
            </a:ext>
          </a:extLst>
        </xdr:cNvPr>
        <xdr:cNvSpPr/>
      </xdr:nvSpPr>
      <xdr:spPr>
        <a:xfrm>
          <a:off x="63500" y="88289"/>
          <a:ext cx="63788925" cy="128587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225981</xdr:rowOff>
    </xdr:from>
    <xdr:ext cx="4209229" cy="374141"/>
    <xdr:sp macro="" textlink="">
      <xdr:nvSpPr>
        <xdr:cNvPr id="3" name="CuadroTexto 2">
          <a:extLst>
            <a:ext uri="{FF2B5EF4-FFF2-40B4-BE49-F238E27FC236}">
              <a16:creationId xmlns:a16="http://schemas.microsoft.com/office/drawing/2014/main" id="{37190DC6-BE38-4E88-8917-DFCD81D6A876}"/>
            </a:ext>
          </a:extLst>
        </xdr:cNvPr>
        <xdr:cNvSpPr txBox="1"/>
      </xdr:nvSpPr>
      <xdr:spPr>
        <a:xfrm>
          <a:off x="29007954" y="483156"/>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4</xdr:row>
      <xdr:rowOff>191219</xdr:rowOff>
    </xdr:to>
    <xdr:pic>
      <xdr:nvPicPr>
        <xdr:cNvPr id="4" name="Imagen 3">
          <a:extLst>
            <a:ext uri="{FF2B5EF4-FFF2-40B4-BE49-F238E27FC236}">
              <a16:creationId xmlns:a16="http://schemas.microsoft.com/office/drawing/2014/main" id="{C8A6CA1D-3E7F-415E-8CC2-2E1B09032E6B}"/>
            </a:ext>
          </a:extLst>
        </xdr:cNvPr>
        <xdr:cNvPicPr>
          <a:picLocks noChangeAspect="1"/>
        </xdr:cNvPicPr>
      </xdr:nvPicPr>
      <xdr:blipFill>
        <a:blip xmlns:r="http://schemas.openxmlformats.org/officeDocument/2006/relationships" r:embed="rId1"/>
        <a:stretch>
          <a:fillRect/>
        </a:stretch>
      </xdr:blipFill>
      <xdr:spPr>
        <a:xfrm>
          <a:off x="271895" y="179212"/>
          <a:ext cx="5017077" cy="850207"/>
        </a:xfrm>
        <a:prstGeom prst="rect">
          <a:avLst/>
        </a:prstGeom>
      </xdr:spPr>
    </xdr:pic>
    <xdr:clientData/>
  </xdr:twoCellAnchor>
  <xdr:twoCellAnchor editAs="oneCell">
    <xdr:from>
      <xdr:col>31</xdr:col>
      <xdr:colOff>381000</xdr:colOff>
      <xdr:row>0</xdr:row>
      <xdr:rowOff>174625</xdr:rowOff>
    </xdr:from>
    <xdr:to>
      <xdr:col>32</xdr:col>
      <xdr:colOff>1444626</xdr:colOff>
      <xdr:row>5</xdr:row>
      <xdr:rowOff>346</xdr:rowOff>
    </xdr:to>
    <xdr:pic>
      <xdr:nvPicPr>
        <xdr:cNvPr id="5" name="Imagen 4">
          <a:extLst>
            <a:ext uri="{FF2B5EF4-FFF2-40B4-BE49-F238E27FC236}">
              <a16:creationId xmlns:a16="http://schemas.microsoft.com/office/drawing/2014/main" id="{0FFF38A2-92E0-469B-A385-FD4DDB5B251F}"/>
            </a:ext>
          </a:extLst>
        </xdr:cNvPr>
        <xdr:cNvPicPr>
          <a:picLocks noChangeAspect="1"/>
        </xdr:cNvPicPr>
      </xdr:nvPicPr>
      <xdr:blipFill>
        <a:blip xmlns:r="http://schemas.openxmlformats.org/officeDocument/2006/relationships" r:embed="rId2"/>
        <a:stretch>
          <a:fillRect/>
        </a:stretch>
      </xdr:blipFill>
      <xdr:spPr>
        <a:xfrm>
          <a:off x="61045725" y="174625"/>
          <a:ext cx="2520951" cy="8656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ELAN~1/AppData/Local/Temp/PES%204T-2019%20MRV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VELAN~1/AppData/Local/Temp/PES%204T-2019%20TRANSVERS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F6F2-E2DE-4DF1-870F-BEFDF4C01307}">
  <dimension ref="A1:A4"/>
  <sheetViews>
    <sheetView topLeftCell="A2" zoomScale="60" zoomScaleNormal="60" workbookViewId="0">
      <selection activeCell="A2" sqref="A2:A4"/>
    </sheetView>
  </sheetViews>
  <sheetFormatPr baseColWidth="10" defaultColWidth="11.42578125" defaultRowHeight="15" x14ac:dyDescent="0.25"/>
  <cols>
    <col min="1" max="1" width="229.5703125" customWidth="1"/>
  </cols>
  <sheetData>
    <row r="1" spans="1:1" x14ac:dyDescent="0.25">
      <c r="A1" s="15"/>
    </row>
    <row r="2" spans="1:1" ht="296.25" customHeight="1" x14ac:dyDescent="0.25">
      <c r="A2" s="75" t="s">
        <v>644</v>
      </c>
    </row>
    <row r="3" spans="1:1" ht="311.25" customHeight="1" x14ac:dyDescent="0.25">
      <c r="A3" s="75"/>
    </row>
    <row r="4" spans="1:1" ht="311.25" customHeight="1" x14ac:dyDescent="0.25">
      <c r="A4" s="75"/>
    </row>
  </sheetData>
  <mergeCells count="1">
    <mergeCell ref="A2: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D3A1-8EEE-458C-8D1E-3AB7769A89FB}">
  <sheetPr>
    <pageSetUpPr fitToPage="1"/>
  </sheetPr>
  <dimension ref="A1:AG197"/>
  <sheetViews>
    <sheetView tabSelected="1" view="pageBreakPreview" topLeftCell="Y7" zoomScale="85" zoomScaleNormal="85" zoomScaleSheetLayoutView="85" workbookViewId="0">
      <pane ySplit="1" topLeftCell="A148" activePane="bottomLeft" state="frozen"/>
      <selection activeCell="A7" sqref="A7"/>
      <selection pane="bottomLeft" activeCell="AD149" sqref="AD149"/>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customWidth="1"/>
    <col min="8" max="8" width="29.42578125" style="3" customWidth="1"/>
    <col min="9" max="9" width="24.85546875" style="3" customWidth="1"/>
    <col min="10" max="10" width="31.140625" style="4" customWidth="1"/>
    <col min="11" max="12" width="35" style="4" customWidth="1"/>
    <col min="13" max="13" width="43.42578125" style="4" customWidth="1"/>
    <col min="14" max="16" width="35" style="4" customWidth="1"/>
    <col min="17" max="17" width="32.5703125" style="3" customWidth="1"/>
    <col min="18" max="18" width="42.85546875" style="3" customWidth="1"/>
    <col min="19" max="19" width="47.28515625" style="3" customWidth="1"/>
    <col min="20" max="22" width="21.85546875" style="3" customWidth="1"/>
    <col min="23" max="23" width="29.85546875" style="3" customWidth="1" outlineLevel="1"/>
    <col min="24" max="24" width="21.85546875" style="3" customWidth="1"/>
    <col min="25" max="25" width="30.42578125" style="3" customWidth="1" outlineLevel="1"/>
    <col min="26" max="26" width="21.85546875" style="3" customWidth="1"/>
    <col min="27" max="27" width="21.85546875" style="3" customWidth="1" outlineLevel="1"/>
    <col min="28" max="28" width="21.85546875" style="3" customWidth="1"/>
    <col min="29" max="29" width="21.85546875" style="3" customWidth="1" outlineLevel="1"/>
    <col min="30" max="30" width="73.85546875" style="3" customWidth="1" outlineLevel="1"/>
    <col min="31" max="32" width="21.85546875" style="3" customWidth="1"/>
    <col min="33" max="33" width="26.42578125" style="3" customWidth="1"/>
    <col min="34" max="16384" width="11.42578125" style="3"/>
  </cols>
  <sheetData>
    <row r="1" spans="1:33" x14ac:dyDescent="0.25">
      <c r="A1" s="9"/>
      <c r="B1" s="9"/>
      <c r="C1" s="9"/>
      <c r="D1" s="9"/>
      <c r="E1" s="9"/>
      <c r="F1" s="9"/>
      <c r="G1" s="9"/>
      <c r="H1" s="9"/>
      <c r="I1" s="9"/>
      <c r="J1" s="6"/>
      <c r="K1" s="6"/>
      <c r="L1" s="6"/>
      <c r="M1" s="6"/>
      <c r="N1" s="6"/>
      <c r="O1" s="6"/>
      <c r="P1" s="6"/>
      <c r="Q1" s="9"/>
      <c r="R1" s="9"/>
      <c r="S1" s="9"/>
      <c r="T1" s="9"/>
      <c r="U1" s="9"/>
      <c r="V1" s="9"/>
      <c r="W1" s="9"/>
      <c r="X1" s="9"/>
      <c r="Y1" s="9"/>
      <c r="Z1" s="9"/>
      <c r="AA1" s="9"/>
      <c r="AB1" s="9"/>
      <c r="AC1" s="9"/>
      <c r="AD1" s="9"/>
      <c r="AE1" s="9"/>
      <c r="AF1" s="9"/>
      <c r="AG1" s="9"/>
    </row>
    <row r="2" spans="1:33" x14ac:dyDescent="0.25">
      <c r="A2" s="9"/>
      <c r="B2" s="9"/>
      <c r="C2" s="9"/>
      <c r="D2" s="9"/>
      <c r="E2" s="9"/>
      <c r="F2" s="9"/>
      <c r="G2" s="9"/>
      <c r="H2" s="9"/>
      <c r="I2" s="9"/>
      <c r="J2" s="6"/>
      <c r="K2" s="6"/>
      <c r="L2" s="6"/>
      <c r="M2" s="6"/>
      <c r="N2" s="6"/>
      <c r="O2" s="6"/>
      <c r="P2" s="6"/>
      <c r="Q2" s="9"/>
      <c r="R2" s="9"/>
      <c r="S2" s="9"/>
      <c r="T2" s="9"/>
      <c r="U2" s="9"/>
      <c r="V2" s="9"/>
      <c r="W2" s="9"/>
      <c r="X2" s="9"/>
      <c r="Y2" s="9"/>
      <c r="Z2" s="9"/>
      <c r="AA2" s="9"/>
      <c r="AB2" s="9"/>
      <c r="AC2" s="9"/>
      <c r="AD2" s="9"/>
      <c r="AE2" s="9"/>
      <c r="AF2" s="9"/>
      <c r="AG2" s="9"/>
    </row>
    <row r="3" spans="1:33" x14ac:dyDescent="0.25">
      <c r="A3" s="9"/>
      <c r="B3" s="9"/>
      <c r="C3" s="9"/>
      <c r="D3" s="9"/>
      <c r="E3" s="9"/>
      <c r="F3" s="9"/>
      <c r="G3" s="9"/>
      <c r="H3" s="9"/>
      <c r="I3" s="9"/>
      <c r="J3" s="6"/>
      <c r="K3" s="6"/>
      <c r="L3" s="6"/>
      <c r="M3" s="6"/>
      <c r="N3" s="6"/>
      <c r="O3" s="6"/>
      <c r="P3" s="6"/>
      <c r="Q3" s="9"/>
      <c r="R3" s="9"/>
      <c r="S3" s="9"/>
      <c r="T3" s="9"/>
      <c r="U3" s="9"/>
      <c r="V3" s="9"/>
      <c r="W3" s="9"/>
      <c r="X3" s="9"/>
      <c r="Y3" s="9"/>
      <c r="Z3" s="9"/>
      <c r="AA3" s="9"/>
      <c r="AB3" s="9"/>
      <c r="AC3" s="9"/>
      <c r="AD3" s="9"/>
      <c r="AE3" s="9"/>
      <c r="AF3" s="9"/>
      <c r="AG3" s="9"/>
    </row>
    <row r="4" spans="1:33" x14ac:dyDescent="0.25">
      <c r="A4" s="9"/>
      <c r="B4" s="9"/>
      <c r="C4" s="9"/>
      <c r="D4" s="9"/>
      <c r="E4" s="9"/>
      <c r="F4" s="9"/>
      <c r="G4" s="9"/>
      <c r="H4" s="9"/>
      <c r="I4" s="9"/>
      <c r="J4" s="6"/>
      <c r="K4" s="6"/>
      <c r="L4" s="6"/>
      <c r="M4" s="6"/>
      <c r="N4" s="6"/>
      <c r="O4" s="6"/>
      <c r="P4" s="6"/>
      <c r="Q4" s="9"/>
      <c r="R4" s="9"/>
      <c r="S4" s="9"/>
      <c r="T4" s="9"/>
      <c r="U4" s="9"/>
      <c r="V4" s="9"/>
      <c r="W4" s="9"/>
      <c r="X4" s="9"/>
      <c r="Y4" s="9"/>
      <c r="Z4" s="9"/>
      <c r="AA4" s="9"/>
      <c r="AB4" s="9"/>
      <c r="AC4" s="9"/>
      <c r="AD4" s="9"/>
      <c r="AE4" s="9"/>
      <c r="AF4" s="9"/>
      <c r="AG4" s="9"/>
    </row>
    <row r="5" spans="1:33" x14ac:dyDescent="0.25">
      <c r="A5" s="9"/>
      <c r="B5" s="9"/>
      <c r="C5" s="9"/>
      <c r="D5" s="9"/>
      <c r="E5" s="9"/>
      <c r="F5" s="9"/>
      <c r="G5" s="9"/>
      <c r="H5" s="9"/>
      <c r="I5" s="9"/>
      <c r="J5" s="6"/>
      <c r="K5" s="6"/>
      <c r="L5" s="6"/>
      <c r="M5" s="6"/>
      <c r="N5" s="6"/>
      <c r="O5" s="6"/>
      <c r="P5" s="6"/>
      <c r="Q5" s="9"/>
      <c r="R5" s="9"/>
      <c r="S5" s="9"/>
      <c r="T5" s="9"/>
      <c r="U5" s="9"/>
      <c r="V5" s="9"/>
      <c r="W5" s="9"/>
      <c r="X5" s="9"/>
      <c r="Y5" s="9"/>
      <c r="Z5" s="9"/>
      <c r="AA5" s="9"/>
      <c r="AB5" s="9"/>
      <c r="AC5" s="9"/>
      <c r="AD5" s="9"/>
      <c r="AE5" s="9"/>
      <c r="AF5" s="9"/>
      <c r="AG5" s="9"/>
    </row>
    <row r="6" spans="1:33" x14ac:dyDescent="0.25">
      <c r="A6" s="10"/>
      <c r="B6" s="10"/>
      <c r="C6" s="10"/>
      <c r="D6" s="10"/>
      <c r="E6" s="10"/>
      <c r="F6" s="10"/>
      <c r="G6" s="10"/>
      <c r="H6" s="10"/>
      <c r="I6" s="10"/>
      <c r="J6" s="11"/>
      <c r="K6" s="11"/>
      <c r="L6" s="11"/>
      <c r="M6" s="11"/>
      <c r="N6" s="11"/>
      <c r="O6" s="11"/>
      <c r="P6" s="11"/>
      <c r="Q6" s="10"/>
      <c r="R6" s="10"/>
      <c r="S6" s="10"/>
      <c r="T6" s="10"/>
      <c r="U6" s="10"/>
      <c r="V6" s="10"/>
      <c r="W6" s="10"/>
      <c r="X6" s="10"/>
      <c r="Y6" s="10"/>
      <c r="Z6" s="10"/>
      <c r="AA6" s="10"/>
      <c r="AB6" s="10"/>
      <c r="AC6" s="10"/>
      <c r="AD6" s="10"/>
      <c r="AE6" s="10"/>
      <c r="AF6" s="10"/>
      <c r="AG6" s="10"/>
    </row>
    <row r="7" spans="1:33" s="16" customFormat="1" ht="36" x14ac:dyDescent="0.25">
      <c r="A7" s="5" t="s">
        <v>0</v>
      </c>
      <c r="B7" s="5" t="s">
        <v>1</v>
      </c>
      <c r="C7" s="5" t="s">
        <v>2</v>
      </c>
      <c r="D7" s="5" t="s">
        <v>3</v>
      </c>
      <c r="E7" s="5" t="s">
        <v>4</v>
      </c>
      <c r="F7" s="5" t="s">
        <v>5</v>
      </c>
      <c r="G7" s="5" t="s">
        <v>6</v>
      </c>
      <c r="H7" s="5" t="s">
        <v>7</v>
      </c>
      <c r="I7" s="5" t="s">
        <v>8</v>
      </c>
      <c r="J7" s="5" t="s">
        <v>9</v>
      </c>
      <c r="K7" s="5" t="s">
        <v>10</v>
      </c>
      <c r="L7" s="5" t="s">
        <v>567</v>
      </c>
      <c r="M7" s="5" t="s">
        <v>568</v>
      </c>
      <c r="N7" s="5" t="s">
        <v>651</v>
      </c>
      <c r="O7" s="5" t="s">
        <v>652</v>
      </c>
      <c r="P7" s="5" t="s">
        <v>653</v>
      </c>
      <c r="Q7" s="5" t="s">
        <v>654</v>
      </c>
      <c r="R7" s="5" t="s">
        <v>11</v>
      </c>
      <c r="S7" s="5" t="s">
        <v>12</v>
      </c>
      <c r="T7" s="5" t="s">
        <v>13</v>
      </c>
      <c r="U7" s="5" t="s">
        <v>14</v>
      </c>
      <c r="V7" s="5" t="s">
        <v>15</v>
      </c>
      <c r="W7" s="5" t="s">
        <v>16</v>
      </c>
      <c r="X7" s="5" t="s">
        <v>17</v>
      </c>
      <c r="Y7" s="5" t="s">
        <v>18</v>
      </c>
      <c r="Z7" s="5" t="s">
        <v>19</v>
      </c>
      <c r="AA7" s="5" t="s">
        <v>637</v>
      </c>
      <c r="AB7" s="5" t="s">
        <v>20</v>
      </c>
      <c r="AC7" s="5" t="s">
        <v>21</v>
      </c>
      <c r="AD7" s="5" t="s">
        <v>22</v>
      </c>
      <c r="AE7" s="5" t="s">
        <v>23</v>
      </c>
      <c r="AF7" s="5" t="s">
        <v>24</v>
      </c>
      <c r="AG7" s="5" t="s">
        <v>25</v>
      </c>
    </row>
    <row r="8" spans="1:33" s="16" customFormat="1" ht="72.75" customHeight="1" x14ac:dyDescent="0.25">
      <c r="A8" s="76" t="s">
        <v>26</v>
      </c>
      <c r="B8" s="76" t="s">
        <v>27</v>
      </c>
      <c r="C8" s="76" t="s">
        <v>28</v>
      </c>
      <c r="D8" s="76" t="s">
        <v>29</v>
      </c>
      <c r="E8" s="76" t="s">
        <v>30</v>
      </c>
      <c r="F8" s="76" t="s">
        <v>31</v>
      </c>
      <c r="G8" s="76" t="s">
        <v>32</v>
      </c>
      <c r="H8" s="82"/>
      <c r="I8" s="76" t="s">
        <v>33</v>
      </c>
      <c r="J8" s="79">
        <v>11287916536</v>
      </c>
      <c r="K8" s="79">
        <v>11124755265</v>
      </c>
      <c r="L8" s="79">
        <v>15016428698</v>
      </c>
      <c r="M8" s="79">
        <v>14622515052.67</v>
      </c>
      <c r="N8" s="79">
        <v>23138051954</v>
      </c>
      <c r="O8" s="79">
        <v>21192396435.099998</v>
      </c>
      <c r="P8" s="79">
        <v>27355616325</v>
      </c>
      <c r="Q8" s="76" t="s">
        <v>638</v>
      </c>
      <c r="R8" s="49" t="s">
        <v>34</v>
      </c>
      <c r="S8" s="49" t="s">
        <v>35</v>
      </c>
      <c r="T8" s="49" t="s">
        <v>36</v>
      </c>
      <c r="U8" s="49">
        <v>0</v>
      </c>
      <c r="V8" s="49">
        <v>1</v>
      </c>
      <c r="W8" s="49">
        <v>1</v>
      </c>
      <c r="X8" s="49">
        <v>1</v>
      </c>
      <c r="Y8" s="49">
        <v>1</v>
      </c>
      <c r="Z8" s="49">
        <v>1</v>
      </c>
      <c r="AA8" s="49">
        <v>1</v>
      </c>
      <c r="AB8" s="49">
        <v>1</v>
      </c>
      <c r="AC8" s="61">
        <v>0</v>
      </c>
      <c r="AD8" s="61"/>
      <c r="AE8" s="49">
        <f t="shared" ref="AE8:AE20" si="0">+_xlfn.IFS(T8="Acumulado",V8+X8+Z8+AB8,T8="Capacidad",AB8,T8="Flujo",AB8,T8="Reducción",AB8,T8="Stock",AB8)</f>
        <v>4</v>
      </c>
      <c r="AF8" s="49">
        <f t="shared" ref="AF8:AF29" si="1">+_xlfn.IFS(T8="Acumulado",W8+Y8+AA8+AC8,T8="Capacidad",AA8,T8="Flujo",AA8,T8="Reducción",W8,T8="Stock",AA8)</f>
        <v>3</v>
      </c>
      <c r="AG8" s="76" t="s">
        <v>37</v>
      </c>
    </row>
    <row r="9" spans="1:33" s="16" customFormat="1" ht="70.5" customHeight="1" x14ac:dyDescent="0.25">
      <c r="A9" s="77"/>
      <c r="B9" s="77"/>
      <c r="C9" s="77"/>
      <c r="D9" s="77"/>
      <c r="E9" s="77"/>
      <c r="F9" s="77"/>
      <c r="G9" s="77"/>
      <c r="H9" s="83"/>
      <c r="I9" s="77"/>
      <c r="J9" s="80"/>
      <c r="K9" s="80"/>
      <c r="L9" s="80"/>
      <c r="M9" s="80"/>
      <c r="N9" s="80"/>
      <c r="O9" s="80"/>
      <c r="P9" s="80"/>
      <c r="Q9" s="77"/>
      <c r="R9" s="49" t="s">
        <v>38</v>
      </c>
      <c r="S9" s="49" t="s">
        <v>39</v>
      </c>
      <c r="T9" s="49" t="s">
        <v>36</v>
      </c>
      <c r="U9" s="49">
        <v>1</v>
      </c>
      <c r="V9" s="49">
        <v>1</v>
      </c>
      <c r="W9" s="49">
        <v>1</v>
      </c>
      <c r="X9" s="49">
        <v>0</v>
      </c>
      <c r="Y9" s="49">
        <v>0</v>
      </c>
      <c r="Z9" s="49">
        <v>0</v>
      </c>
      <c r="AA9" s="49">
        <v>1</v>
      </c>
      <c r="AB9" s="49">
        <v>0</v>
      </c>
      <c r="AC9" s="61"/>
      <c r="AD9" s="61"/>
      <c r="AE9" s="49">
        <f t="shared" si="0"/>
        <v>1</v>
      </c>
      <c r="AF9" s="49">
        <f t="shared" si="1"/>
        <v>2</v>
      </c>
      <c r="AG9" s="77"/>
    </row>
    <row r="10" spans="1:33" s="16" customFormat="1" ht="47.25" x14ac:dyDescent="0.25">
      <c r="A10" s="77"/>
      <c r="B10" s="77"/>
      <c r="C10" s="77"/>
      <c r="D10" s="77"/>
      <c r="E10" s="77"/>
      <c r="F10" s="77"/>
      <c r="G10" s="77"/>
      <c r="H10" s="83"/>
      <c r="I10" s="77"/>
      <c r="J10" s="80"/>
      <c r="K10" s="80"/>
      <c r="L10" s="80"/>
      <c r="M10" s="80"/>
      <c r="N10" s="80"/>
      <c r="O10" s="80"/>
      <c r="P10" s="80"/>
      <c r="Q10" s="77"/>
      <c r="R10" s="49" t="s">
        <v>40</v>
      </c>
      <c r="S10" s="49" t="s">
        <v>41</v>
      </c>
      <c r="T10" s="49" t="s">
        <v>36</v>
      </c>
      <c r="U10" s="49">
        <v>0</v>
      </c>
      <c r="V10" s="49">
        <v>1</v>
      </c>
      <c r="W10" s="49">
        <v>1</v>
      </c>
      <c r="X10" s="49">
        <v>0</v>
      </c>
      <c r="Y10" s="49">
        <v>1</v>
      </c>
      <c r="Z10" s="49">
        <v>0</v>
      </c>
      <c r="AA10" s="49"/>
      <c r="AB10" s="49">
        <v>0</v>
      </c>
      <c r="AC10" s="61"/>
      <c r="AD10" s="61"/>
      <c r="AE10" s="49">
        <f t="shared" si="0"/>
        <v>1</v>
      </c>
      <c r="AF10" s="49">
        <f t="shared" si="1"/>
        <v>2</v>
      </c>
      <c r="AG10" s="77"/>
    </row>
    <row r="11" spans="1:33" s="16" customFormat="1" ht="48" customHeight="1" x14ac:dyDescent="0.25">
      <c r="A11" s="77"/>
      <c r="B11" s="77"/>
      <c r="C11" s="77"/>
      <c r="D11" s="77"/>
      <c r="E11" s="77"/>
      <c r="F11" s="77"/>
      <c r="G11" s="77"/>
      <c r="H11" s="83"/>
      <c r="I11" s="77"/>
      <c r="J11" s="80"/>
      <c r="K11" s="80"/>
      <c r="L11" s="80"/>
      <c r="M11" s="80"/>
      <c r="N11" s="80"/>
      <c r="O11" s="80"/>
      <c r="P11" s="80"/>
      <c r="Q11" s="77"/>
      <c r="R11" s="49" t="s">
        <v>630</v>
      </c>
      <c r="S11" s="49" t="s">
        <v>631</v>
      </c>
      <c r="T11" s="49" t="s">
        <v>36</v>
      </c>
      <c r="U11" s="49">
        <v>0</v>
      </c>
      <c r="V11" s="49">
        <v>0</v>
      </c>
      <c r="W11" s="49">
        <v>0</v>
      </c>
      <c r="X11" s="49">
        <v>0</v>
      </c>
      <c r="Y11" s="27">
        <v>0</v>
      </c>
      <c r="Z11" s="21">
        <v>1394</v>
      </c>
      <c r="AA11" s="49">
        <v>895</v>
      </c>
      <c r="AB11" s="21">
        <v>2191</v>
      </c>
      <c r="AC11" s="61">
        <v>0</v>
      </c>
      <c r="AD11" s="61"/>
      <c r="AE11" s="21">
        <f t="shared" si="0"/>
        <v>3585</v>
      </c>
      <c r="AF11" s="49">
        <f t="shared" si="1"/>
        <v>895</v>
      </c>
      <c r="AG11" s="77"/>
    </row>
    <row r="12" spans="1:33" s="16" customFormat="1" ht="52.5" customHeight="1" x14ac:dyDescent="0.25">
      <c r="A12" s="77"/>
      <c r="B12" s="77"/>
      <c r="C12" s="77"/>
      <c r="D12" s="77"/>
      <c r="E12" s="77"/>
      <c r="F12" s="77"/>
      <c r="G12" s="77"/>
      <c r="H12" s="83"/>
      <c r="I12" s="77"/>
      <c r="J12" s="80"/>
      <c r="K12" s="80"/>
      <c r="L12" s="80"/>
      <c r="M12" s="80"/>
      <c r="N12" s="80"/>
      <c r="O12" s="80"/>
      <c r="P12" s="80"/>
      <c r="Q12" s="77"/>
      <c r="R12" s="76" t="s">
        <v>42</v>
      </c>
      <c r="S12" s="49" t="s">
        <v>43</v>
      </c>
      <c r="T12" s="49" t="s">
        <v>36</v>
      </c>
      <c r="U12" s="49">
        <v>0</v>
      </c>
      <c r="V12" s="49">
        <v>0</v>
      </c>
      <c r="W12" s="49">
        <v>0</v>
      </c>
      <c r="X12" s="49">
        <v>1</v>
      </c>
      <c r="Y12" s="49">
        <v>1</v>
      </c>
      <c r="Z12" s="49">
        <v>0</v>
      </c>
      <c r="AA12" s="49">
        <v>1</v>
      </c>
      <c r="AB12" s="49">
        <v>0</v>
      </c>
      <c r="AC12" s="61"/>
      <c r="AD12" s="61"/>
      <c r="AE12" s="49">
        <f t="shared" si="0"/>
        <v>1</v>
      </c>
      <c r="AF12" s="49">
        <f t="shared" si="1"/>
        <v>2</v>
      </c>
      <c r="AG12" s="77"/>
    </row>
    <row r="13" spans="1:33" s="16" customFormat="1" ht="55.5" customHeight="1" x14ac:dyDescent="0.25">
      <c r="A13" s="78"/>
      <c r="B13" s="78"/>
      <c r="C13" s="78"/>
      <c r="D13" s="78"/>
      <c r="E13" s="78"/>
      <c r="F13" s="78"/>
      <c r="G13" s="78"/>
      <c r="H13" s="84"/>
      <c r="I13" s="78"/>
      <c r="J13" s="81"/>
      <c r="K13" s="81"/>
      <c r="L13" s="81"/>
      <c r="M13" s="81"/>
      <c r="N13" s="81"/>
      <c r="O13" s="81"/>
      <c r="P13" s="81"/>
      <c r="Q13" s="78"/>
      <c r="R13" s="78"/>
      <c r="S13" s="49" t="s">
        <v>44</v>
      </c>
      <c r="T13" s="49" t="s">
        <v>36</v>
      </c>
      <c r="U13" s="49">
        <v>0</v>
      </c>
      <c r="V13" s="49">
        <v>0</v>
      </c>
      <c r="W13" s="49">
        <v>0</v>
      </c>
      <c r="X13" s="49">
        <v>0</v>
      </c>
      <c r="Y13" s="49">
        <v>0</v>
      </c>
      <c r="Z13" s="49">
        <v>1</v>
      </c>
      <c r="AA13" s="49">
        <v>1</v>
      </c>
      <c r="AB13" s="49">
        <v>0</v>
      </c>
      <c r="AC13" s="61"/>
      <c r="AD13" s="61"/>
      <c r="AE13" s="49">
        <f t="shared" si="0"/>
        <v>1</v>
      </c>
      <c r="AF13" s="49">
        <f t="shared" si="1"/>
        <v>1</v>
      </c>
      <c r="AG13" s="78"/>
    </row>
    <row r="14" spans="1:33" s="16" customFormat="1" ht="118.5" customHeight="1" x14ac:dyDescent="0.25">
      <c r="A14" s="54" t="s">
        <v>26</v>
      </c>
      <c r="B14" s="54" t="s">
        <v>27</v>
      </c>
      <c r="C14" s="54" t="s">
        <v>28</v>
      </c>
      <c r="D14" s="54" t="s">
        <v>29</v>
      </c>
      <c r="E14" s="54" t="s">
        <v>30</v>
      </c>
      <c r="F14" s="54" t="s">
        <v>659</v>
      </c>
      <c r="G14" s="54" t="s">
        <v>656</v>
      </c>
      <c r="H14" s="60"/>
      <c r="I14" s="54" t="s">
        <v>33</v>
      </c>
      <c r="J14" s="56"/>
      <c r="K14" s="56"/>
      <c r="L14" s="56"/>
      <c r="M14" s="56"/>
      <c r="N14" s="56"/>
      <c r="O14" s="56"/>
      <c r="P14" s="56"/>
      <c r="Q14" s="54"/>
      <c r="R14" s="52" t="s">
        <v>657</v>
      </c>
      <c r="S14" s="49" t="s">
        <v>658</v>
      </c>
      <c r="T14" s="49" t="s">
        <v>36</v>
      </c>
      <c r="U14" s="28">
        <v>0</v>
      </c>
      <c r="V14" s="28">
        <v>0</v>
      </c>
      <c r="W14" s="28">
        <v>0</v>
      </c>
      <c r="X14" s="28">
        <v>0</v>
      </c>
      <c r="Y14" s="28">
        <v>0</v>
      </c>
      <c r="Z14" s="28">
        <v>0</v>
      </c>
      <c r="AA14" s="28">
        <v>0</v>
      </c>
      <c r="AB14" s="28">
        <v>1</v>
      </c>
      <c r="AC14" s="62">
        <v>0.1666</v>
      </c>
      <c r="AD14" s="61"/>
      <c r="AE14" s="25">
        <f t="shared" si="0"/>
        <v>1</v>
      </c>
      <c r="AF14" s="25">
        <f t="shared" si="1"/>
        <v>0.1666</v>
      </c>
      <c r="AG14" s="54" t="s">
        <v>85</v>
      </c>
    </row>
    <row r="15" spans="1:33" s="16" customFormat="1" ht="94.5" customHeight="1" x14ac:dyDescent="0.25">
      <c r="A15" s="76" t="s">
        <v>26</v>
      </c>
      <c r="B15" s="76" t="s">
        <v>27</v>
      </c>
      <c r="C15" s="76" t="s">
        <v>45</v>
      </c>
      <c r="D15" s="76" t="s">
        <v>29</v>
      </c>
      <c r="E15" s="76" t="s">
        <v>46</v>
      </c>
      <c r="F15" s="76" t="s">
        <v>47</v>
      </c>
      <c r="G15" s="76" t="s">
        <v>48</v>
      </c>
      <c r="H15" s="76" t="s">
        <v>49</v>
      </c>
      <c r="I15" s="76" t="s">
        <v>50</v>
      </c>
      <c r="J15" s="79">
        <v>8616032097</v>
      </c>
      <c r="K15" s="79">
        <v>8009484402</v>
      </c>
      <c r="L15" s="79">
        <v>10748873693</v>
      </c>
      <c r="M15" s="79">
        <v>10131943570.879999</v>
      </c>
      <c r="N15" s="79">
        <v>15940000000</v>
      </c>
      <c r="O15" s="79">
        <v>9538322310.1299992</v>
      </c>
      <c r="P15" s="79">
        <v>13497075939</v>
      </c>
      <c r="Q15" s="76" t="s">
        <v>51</v>
      </c>
      <c r="R15" s="49" t="s">
        <v>52</v>
      </c>
      <c r="S15" s="49" t="s">
        <v>53</v>
      </c>
      <c r="T15" s="49" t="s">
        <v>36</v>
      </c>
      <c r="U15" s="49">
        <v>0</v>
      </c>
      <c r="V15" s="49">
        <v>3</v>
      </c>
      <c r="W15" s="49">
        <v>3</v>
      </c>
      <c r="X15" s="49">
        <v>3</v>
      </c>
      <c r="Y15" s="27">
        <v>3</v>
      </c>
      <c r="Z15" s="49">
        <v>3</v>
      </c>
      <c r="AA15" s="49">
        <v>3</v>
      </c>
      <c r="AB15" s="49">
        <v>3</v>
      </c>
      <c r="AC15" s="61">
        <v>2</v>
      </c>
      <c r="AD15" s="61"/>
      <c r="AE15" s="49">
        <f t="shared" si="0"/>
        <v>12</v>
      </c>
      <c r="AF15" s="49">
        <f t="shared" si="1"/>
        <v>11</v>
      </c>
      <c r="AG15" s="76" t="s">
        <v>54</v>
      </c>
    </row>
    <row r="16" spans="1:33" s="16" customFormat="1" ht="41.25" customHeight="1" x14ac:dyDescent="0.25">
      <c r="A16" s="77"/>
      <c r="B16" s="77"/>
      <c r="C16" s="77"/>
      <c r="D16" s="77"/>
      <c r="E16" s="77"/>
      <c r="F16" s="77"/>
      <c r="G16" s="77"/>
      <c r="H16" s="77"/>
      <c r="I16" s="77"/>
      <c r="J16" s="80"/>
      <c r="K16" s="80"/>
      <c r="L16" s="80"/>
      <c r="M16" s="80"/>
      <c r="N16" s="80"/>
      <c r="O16" s="80"/>
      <c r="P16" s="80"/>
      <c r="Q16" s="77"/>
      <c r="R16" s="49" t="s">
        <v>55</v>
      </c>
      <c r="S16" s="49" t="s">
        <v>56</v>
      </c>
      <c r="T16" s="49" t="s">
        <v>36</v>
      </c>
      <c r="U16" s="20">
        <v>360</v>
      </c>
      <c r="V16" s="49">
        <v>175</v>
      </c>
      <c r="W16" s="49">
        <v>175</v>
      </c>
      <c r="X16" s="20">
        <v>0</v>
      </c>
      <c r="Y16" s="27">
        <v>0</v>
      </c>
      <c r="Z16" s="20">
        <v>450</v>
      </c>
      <c r="AA16" s="49">
        <v>0</v>
      </c>
      <c r="AB16" s="21">
        <v>3250</v>
      </c>
      <c r="AC16" s="61">
        <v>0</v>
      </c>
      <c r="AD16" s="61"/>
      <c r="AE16" s="21">
        <f t="shared" si="0"/>
        <v>3875</v>
      </c>
      <c r="AF16" s="49">
        <f t="shared" si="1"/>
        <v>175</v>
      </c>
      <c r="AG16" s="77"/>
    </row>
    <row r="17" spans="1:33" s="16" customFormat="1" ht="122.25" customHeight="1" x14ac:dyDescent="0.25">
      <c r="A17" s="77"/>
      <c r="B17" s="77"/>
      <c r="C17" s="77"/>
      <c r="D17" s="77"/>
      <c r="E17" s="77"/>
      <c r="F17" s="77"/>
      <c r="G17" s="77"/>
      <c r="H17" s="77"/>
      <c r="I17" s="77"/>
      <c r="J17" s="80"/>
      <c r="K17" s="80"/>
      <c r="L17" s="80"/>
      <c r="M17" s="80"/>
      <c r="N17" s="80"/>
      <c r="O17" s="80"/>
      <c r="P17" s="80"/>
      <c r="Q17" s="77"/>
      <c r="R17" s="49" t="s">
        <v>57</v>
      </c>
      <c r="S17" s="49" t="s">
        <v>642</v>
      </c>
      <c r="T17" s="49" t="s">
        <v>36</v>
      </c>
      <c r="U17" s="49">
        <v>0</v>
      </c>
      <c r="V17" s="49">
        <v>1</v>
      </c>
      <c r="W17" s="49">
        <v>1</v>
      </c>
      <c r="X17" s="49">
        <v>1</v>
      </c>
      <c r="Y17" s="27">
        <v>1</v>
      </c>
      <c r="Z17" s="49">
        <v>0</v>
      </c>
      <c r="AA17" s="49"/>
      <c r="AB17" s="49">
        <v>2</v>
      </c>
      <c r="AC17" s="61">
        <v>0</v>
      </c>
      <c r="AD17" s="61"/>
      <c r="AE17" s="49">
        <f t="shared" si="0"/>
        <v>4</v>
      </c>
      <c r="AF17" s="49">
        <f t="shared" si="1"/>
        <v>2</v>
      </c>
      <c r="AG17" s="77"/>
    </row>
    <row r="18" spans="1:33" s="16" customFormat="1" ht="122.25" customHeight="1" x14ac:dyDescent="0.25">
      <c r="A18" s="77"/>
      <c r="B18" s="77"/>
      <c r="C18" s="77"/>
      <c r="D18" s="77"/>
      <c r="E18" s="77"/>
      <c r="F18" s="77"/>
      <c r="G18" s="77"/>
      <c r="H18" s="77"/>
      <c r="I18" s="77"/>
      <c r="J18" s="80"/>
      <c r="K18" s="80"/>
      <c r="L18" s="80"/>
      <c r="M18" s="80"/>
      <c r="N18" s="80"/>
      <c r="O18" s="80"/>
      <c r="P18" s="80"/>
      <c r="Q18" s="77"/>
      <c r="R18" s="49" t="s">
        <v>58</v>
      </c>
      <c r="S18" s="49" t="s">
        <v>59</v>
      </c>
      <c r="T18" s="49" t="s">
        <v>36</v>
      </c>
      <c r="U18" s="49">
        <v>0</v>
      </c>
      <c r="V18" s="49">
        <v>0</v>
      </c>
      <c r="W18" s="49">
        <v>0</v>
      </c>
      <c r="X18" s="49">
        <v>2</v>
      </c>
      <c r="Y18" s="27">
        <v>2</v>
      </c>
      <c r="Z18" s="49">
        <v>8</v>
      </c>
      <c r="AA18" s="49">
        <v>6</v>
      </c>
      <c r="AB18" s="49">
        <v>4</v>
      </c>
      <c r="AC18" s="61">
        <v>0</v>
      </c>
      <c r="AD18" s="61"/>
      <c r="AE18" s="49">
        <f t="shared" si="0"/>
        <v>14</v>
      </c>
      <c r="AF18" s="49">
        <f t="shared" si="1"/>
        <v>8</v>
      </c>
      <c r="AG18" s="77"/>
    </row>
    <row r="19" spans="1:33" s="16" customFormat="1" ht="94.5" customHeight="1" x14ac:dyDescent="0.25">
      <c r="A19" s="85" t="s">
        <v>26</v>
      </c>
      <c r="B19" s="85" t="s">
        <v>27</v>
      </c>
      <c r="C19" s="85" t="s">
        <v>45</v>
      </c>
      <c r="D19" s="85" t="s">
        <v>29</v>
      </c>
      <c r="E19" s="85" t="s">
        <v>60</v>
      </c>
      <c r="F19" s="85" t="s">
        <v>61</v>
      </c>
      <c r="G19" s="85" t="s">
        <v>569</v>
      </c>
      <c r="H19" s="85"/>
      <c r="I19" s="85" t="s">
        <v>570</v>
      </c>
      <c r="J19" s="88">
        <v>16831971200</v>
      </c>
      <c r="K19" s="88">
        <v>16831971200</v>
      </c>
      <c r="L19" s="88">
        <v>18000000000</v>
      </c>
      <c r="M19" s="88">
        <v>18000000000</v>
      </c>
      <c r="N19" s="88"/>
      <c r="O19" s="88"/>
      <c r="P19" s="88"/>
      <c r="Q19" s="85"/>
      <c r="R19" s="85" t="s">
        <v>62</v>
      </c>
      <c r="S19" s="53" t="s">
        <v>63</v>
      </c>
      <c r="T19" s="53" t="s">
        <v>36</v>
      </c>
      <c r="U19" s="53">
        <v>0</v>
      </c>
      <c r="V19" s="24">
        <v>22000</v>
      </c>
      <c r="W19" s="24">
        <v>22175</v>
      </c>
      <c r="X19" s="24">
        <v>22000</v>
      </c>
      <c r="Y19" s="34">
        <v>24810</v>
      </c>
      <c r="Z19" s="24">
        <v>0</v>
      </c>
      <c r="AA19" s="24">
        <v>28288</v>
      </c>
      <c r="AB19" s="24">
        <v>36400</v>
      </c>
      <c r="AC19" s="63">
        <v>4264</v>
      </c>
      <c r="AD19" s="63"/>
      <c r="AE19" s="24">
        <f t="shared" si="0"/>
        <v>80400</v>
      </c>
      <c r="AF19" s="24">
        <f t="shared" si="1"/>
        <v>79537</v>
      </c>
      <c r="AG19" s="85" t="s">
        <v>571</v>
      </c>
    </row>
    <row r="20" spans="1:33" s="16" customFormat="1" ht="140.25" customHeight="1" x14ac:dyDescent="0.25">
      <c r="A20" s="86"/>
      <c r="B20" s="86"/>
      <c r="C20" s="86"/>
      <c r="D20" s="86"/>
      <c r="E20" s="86"/>
      <c r="F20" s="86"/>
      <c r="G20" s="86"/>
      <c r="H20" s="86"/>
      <c r="I20" s="86"/>
      <c r="J20" s="89"/>
      <c r="K20" s="89"/>
      <c r="L20" s="89"/>
      <c r="M20" s="89"/>
      <c r="N20" s="89"/>
      <c r="O20" s="89"/>
      <c r="P20" s="89"/>
      <c r="Q20" s="86"/>
      <c r="R20" s="86"/>
      <c r="S20" s="53" t="s">
        <v>572</v>
      </c>
      <c r="T20" s="53" t="s">
        <v>36</v>
      </c>
      <c r="U20" s="53">
        <v>0</v>
      </c>
      <c r="V20" s="24">
        <v>0</v>
      </c>
      <c r="W20" s="24">
        <v>0</v>
      </c>
      <c r="X20" s="24">
        <v>30</v>
      </c>
      <c r="Y20" s="34">
        <v>30</v>
      </c>
      <c r="Z20" s="24">
        <v>35</v>
      </c>
      <c r="AA20" s="53">
        <v>35</v>
      </c>
      <c r="AB20" s="24">
        <v>45</v>
      </c>
      <c r="AC20" s="63">
        <v>30</v>
      </c>
      <c r="AD20" s="63"/>
      <c r="AE20" s="24">
        <f t="shared" si="0"/>
        <v>110</v>
      </c>
      <c r="AF20" s="24">
        <f t="shared" si="1"/>
        <v>95</v>
      </c>
      <c r="AG20" s="86"/>
    </row>
    <row r="21" spans="1:33" s="16" customFormat="1" ht="94.5" x14ac:dyDescent="0.25">
      <c r="A21" s="49" t="s">
        <v>26</v>
      </c>
      <c r="B21" s="49" t="s">
        <v>27</v>
      </c>
      <c r="C21" s="49" t="s">
        <v>45</v>
      </c>
      <c r="D21" s="49" t="s">
        <v>29</v>
      </c>
      <c r="E21" s="49" t="s">
        <v>60</v>
      </c>
      <c r="F21" s="49" t="s">
        <v>65</v>
      </c>
      <c r="G21" s="49" t="s">
        <v>66</v>
      </c>
      <c r="H21" s="49" t="s">
        <v>67</v>
      </c>
      <c r="I21" s="49" t="s">
        <v>50</v>
      </c>
      <c r="J21" s="48">
        <v>18906530800</v>
      </c>
      <c r="K21" s="48">
        <v>15870166237</v>
      </c>
      <c r="L21" s="48">
        <v>19744800000</v>
      </c>
      <c r="M21" s="48">
        <v>19744751969</v>
      </c>
      <c r="N21" s="48">
        <v>9324261533</v>
      </c>
      <c r="O21" s="48">
        <v>9295892570</v>
      </c>
      <c r="P21" s="48">
        <v>10034970007</v>
      </c>
      <c r="Q21" s="49" t="s">
        <v>68</v>
      </c>
      <c r="R21" s="49" t="s">
        <v>69</v>
      </c>
      <c r="S21" s="49" t="s">
        <v>573</v>
      </c>
      <c r="T21" s="49" t="s">
        <v>36</v>
      </c>
      <c r="U21" s="49">
        <v>2</v>
      </c>
      <c r="V21" s="49">
        <v>4</v>
      </c>
      <c r="W21" s="49">
        <v>0</v>
      </c>
      <c r="X21" s="49">
        <v>3</v>
      </c>
      <c r="Y21" s="27">
        <v>7</v>
      </c>
      <c r="Z21" s="49">
        <v>3</v>
      </c>
      <c r="AA21" s="49">
        <v>3</v>
      </c>
      <c r="AB21" s="49">
        <v>2</v>
      </c>
      <c r="AC21" s="61">
        <v>0</v>
      </c>
      <c r="AD21" s="61"/>
      <c r="AE21" s="49">
        <f>+_xlfn.IFS(T21="Acumulado",V21+X21+Z21+AB21,T21="Capacidad",X21,T21="Flujo",X21,T21="Reducción",X21,T21="Stock",X21)</f>
        <v>12</v>
      </c>
      <c r="AF21" s="49">
        <f t="shared" si="1"/>
        <v>10</v>
      </c>
      <c r="AG21" s="49" t="s">
        <v>54</v>
      </c>
    </row>
    <row r="22" spans="1:33" s="16" customFormat="1" ht="47.25" customHeight="1" x14ac:dyDescent="0.25">
      <c r="A22" s="87" t="s">
        <v>26</v>
      </c>
      <c r="B22" s="87" t="s">
        <v>27</v>
      </c>
      <c r="C22" s="87" t="s">
        <v>45</v>
      </c>
      <c r="D22" s="87" t="s">
        <v>29</v>
      </c>
      <c r="E22" s="87" t="s">
        <v>71</v>
      </c>
      <c r="F22" s="87" t="s">
        <v>72</v>
      </c>
      <c r="G22" s="87" t="s">
        <v>73</v>
      </c>
      <c r="H22" s="87"/>
      <c r="I22" s="87" t="s">
        <v>50</v>
      </c>
      <c r="J22" s="90">
        <v>15473887000</v>
      </c>
      <c r="K22" s="90">
        <v>15470949906</v>
      </c>
      <c r="L22" s="90"/>
      <c r="M22" s="90"/>
      <c r="N22" s="90"/>
      <c r="O22" s="90"/>
      <c r="P22" s="90"/>
      <c r="Q22" s="87"/>
      <c r="R22" s="76" t="s">
        <v>74</v>
      </c>
      <c r="S22" s="49" t="s">
        <v>75</v>
      </c>
      <c r="T22" s="49" t="s">
        <v>70</v>
      </c>
      <c r="U22" s="20">
        <v>0</v>
      </c>
      <c r="V22" s="20">
        <v>0</v>
      </c>
      <c r="W22" s="49">
        <v>0</v>
      </c>
      <c r="X22" s="49">
        <v>0</v>
      </c>
      <c r="Y22" s="27">
        <v>0</v>
      </c>
      <c r="Z22" s="49">
        <v>0</v>
      </c>
      <c r="AA22" s="49"/>
      <c r="AB22" s="49">
        <v>34</v>
      </c>
      <c r="AC22" s="61">
        <v>0</v>
      </c>
      <c r="AD22" s="61"/>
      <c r="AE22" s="49">
        <f>+_xlfn.IFS(T22="Acumulado",V22+X22+Z22+AB22,T22="Capacidad",AB22,T22="Flujo",AB22,T22="Reducción",AB22,T22="Stock",AB22)</f>
        <v>34</v>
      </c>
      <c r="AF22" s="49">
        <f>+_xlfn.IFS(T22="Acumulado",W22+Y22+AA22+AC22,T22="Capacidad",AA22,AC22="Flujo",AC22,T22="Reducción",W22,T22="Stock",AC22)</f>
        <v>0</v>
      </c>
      <c r="AG22" s="87" t="s">
        <v>54</v>
      </c>
    </row>
    <row r="23" spans="1:33" s="16" customFormat="1" ht="47.25" customHeight="1" x14ac:dyDescent="0.25">
      <c r="A23" s="87"/>
      <c r="B23" s="87"/>
      <c r="C23" s="87"/>
      <c r="D23" s="87"/>
      <c r="E23" s="87"/>
      <c r="F23" s="87"/>
      <c r="G23" s="87"/>
      <c r="H23" s="87"/>
      <c r="I23" s="87"/>
      <c r="J23" s="90"/>
      <c r="K23" s="90"/>
      <c r="L23" s="90"/>
      <c r="M23" s="90"/>
      <c r="N23" s="90"/>
      <c r="O23" s="90"/>
      <c r="P23" s="90"/>
      <c r="Q23" s="87"/>
      <c r="R23" s="78"/>
      <c r="S23" s="49" t="s">
        <v>76</v>
      </c>
      <c r="T23" s="49" t="s">
        <v>36</v>
      </c>
      <c r="U23" s="25">
        <v>0</v>
      </c>
      <c r="V23" s="25">
        <v>0</v>
      </c>
      <c r="W23" s="25">
        <v>0</v>
      </c>
      <c r="X23" s="28">
        <v>0.2</v>
      </c>
      <c r="Y23" s="33">
        <v>0.2</v>
      </c>
      <c r="Z23" s="28">
        <v>0.65</v>
      </c>
      <c r="AA23" s="28">
        <v>0</v>
      </c>
      <c r="AB23" s="28">
        <v>0.15</v>
      </c>
      <c r="AC23" s="64">
        <v>0</v>
      </c>
      <c r="AD23" s="61"/>
      <c r="AE23" s="25">
        <f t="shared" ref="AE23:AE28" si="2">+_xlfn.IFS(T23="Acumulado",V23+X23+Z23+AB23,T23="Capacidad",X23,T23="Flujo",X23,T23="Reducción",X23,T23="Stock",X23)</f>
        <v>1</v>
      </c>
      <c r="AF23" s="25">
        <f t="shared" si="1"/>
        <v>0.2</v>
      </c>
      <c r="AG23" s="87"/>
    </row>
    <row r="24" spans="1:33" s="16" customFormat="1" ht="47.25" x14ac:dyDescent="0.25">
      <c r="A24" s="87"/>
      <c r="B24" s="87"/>
      <c r="C24" s="87"/>
      <c r="D24" s="87"/>
      <c r="E24" s="87"/>
      <c r="F24" s="87"/>
      <c r="G24" s="87"/>
      <c r="H24" s="87"/>
      <c r="I24" s="87"/>
      <c r="J24" s="90"/>
      <c r="K24" s="90"/>
      <c r="L24" s="90"/>
      <c r="M24" s="90"/>
      <c r="N24" s="90"/>
      <c r="O24" s="90"/>
      <c r="P24" s="90"/>
      <c r="Q24" s="87"/>
      <c r="R24" s="49" t="s">
        <v>77</v>
      </c>
      <c r="S24" s="49" t="s">
        <v>78</v>
      </c>
      <c r="T24" s="49" t="s">
        <v>36</v>
      </c>
      <c r="U24" s="20">
        <v>0</v>
      </c>
      <c r="V24" s="49">
        <v>1</v>
      </c>
      <c r="W24" s="49">
        <v>1</v>
      </c>
      <c r="X24" s="49">
        <v>0</v>
      </c>
      <c r="Y24" s="27">
        <v>0</v>
      </c>
      <c r="Z24" s="20">
        <v>0</v>
      </c>
      <c r="AA24" s="49"/>
      <c r="AB24" s="20">
        <v>0</v>
      </c>
      <c r="AC24" s="61"/>
      <c r="AD24" s="61"/>
      <c r="AE24" s="49">
        <f t="shared" si="2"/>
        <v>1</v>
      </c>
      <c r="AF24" s="49">
        <f t="shared" si="1"/>
        <v>1</v>
      </c>
      <c r="AG24" s="87"/>
    </row>
    <row r="25" spans="1:33" s="16" customFormat="1" ht="90" customHeight="1" x14ac:dyDescent="0.25">
      <c r="A25" s="76" t="s">
        <v>26</v>
      </c>
      <c r="B25" s="76" t="s">
        <v>27</v>
      </c>
      <c r="C25" s="76" t="s">
        <v>28</v>
      </c>
      <c r="D25" s="76" t="s">
        <v>29</v>
      </c>
      <c r="E25" s="76" t="s">
        <v>60</v>
      </c>
      <c r="F25" s="76" t="s">
        <v>79</v>
      </c>
      <c r="G25" s="76" t="s">
        <v>80</v>
      </c>
      <c r="H25" s="76" t="s">
        <v>81</v>
      </c>
      <c r="I25" s="76" t="s">
        <v>82</v>
      </c>
      <c r="J25" s="79">
        <v>32120927725</v>
      </c>
      <c r="K25" s="79">
        <v>31975526550</v>
      </c>
      <c r="L25" s="79">
        <v>72916000000</v>
      </c>
      <c r="M25" s="79">
        <v>72520881838.600006</v>
      </c>
      <c r="N25" s="79">
        <v>63191800000</v>
      </c>
      <c r="O25" s="79">
        <v>63172232057</v>
      </c>
      <c r="P25" s="79">
        <v>40947529248</v>
      </c>
      <c r="Q25" s="76" t="s">
        <v>83</v>
      </c>
      <c r="R25" s="49" t="s">
        <v>84</v>
      </c>
      <c r="S25" s="49" t="s">
        <v>84</v>
      </c>
      <c r="T25" s="49" t="s">
        <v>36</v>
      </c>
      <c r="U25" s="49">
        <v>40</v>
      </c>
      <c r="V25" s="49">
        <v>717</v>
      </c>
      <c r="W25" s="49">
        <v>717</v>
      </c>
      <c r="X25" s="21">
        <v>1659</v>
      </c>
      <c r="Y25" s="21">
        <v>1659</v>
      </c>
      <c r="Z25" s="21">
        <v>1693</v>
      </c>
      <c r="AA25" s="21">
        <v>1693</v>
      </c>
      <c r="AB25" s="21">
        <v>1556</v>
      </c>
      <c r="AC25" s="61">
        <v>0</v>
      </c>
      <c r="AD25" s="61"/>
      <c r="AE25" s="21">
        <f t="shared" si="2"/>
        <v>5625</v>
      </c>
      <c r="AF25" s="21">
        <f t="shared" si="1"/>
        <v>4069</v>
      </c>
      <c r="AG25" s="76" t="s">
        <v>85</v>
      </c>
    </row>
    <row r="26" spans="1:33" s="16" customFormat="1" ht="62.25" customHeight="1" x14ac:dyDescent="0.25">
      <c r="A26" s="77"/>
      <c r="B26" s="77"/>
      <c r="C26" s="77"/>
      <c r="D26" s="77"/>
      <c r="E26" s="77"/>
      <c r="F26" s="77"/>
      <c r="G26" s="77"/>
      <c r="H26" s="77"/>
      <c r="I26" s="77"/>
      <c r="J26" s="80"/>
      <c r="K26" s="80"/>
      <c r="L26" s="80"/>
      <c r="M26" s="80"/>
      <c r="N26" s="80"/>
      <c r="O26" s="80"/>
      <c r="P26" s="80"/>
      <c r="Q26" s="77"/>
      <c r="R26" s="49" t="s">
        <v>86</v>
      </c>
      <c r="S26" s="49" t="s">
        <v>87</v>
      </c>
      <c r="T26" s="49" t="s">
        <v>36</v>
      </c>
      <c r="U26" s="49">
        <v>0</v>
      </c>
      <c r="V26" s="49">
        <v>3</v>
      </c>
      <c r="W26" s="49">
        <v>3</v>
      </c>
      <c r="X26" s="49">
        <v>4</v>
      </c>
      <c r="Y26" s="49">
        <v>3</v>
      </c>
      <c r="Z26" s="49">
        <v>3</v>
      </c>
      <c r="AA26" s="49">
        <v>3</v>
      </c>
      <c r="AB26" s="49">
        <v>3</v>
      </c>
      <c r="AC26" s="61">
        <v>1</v>
      </c>
      <c r="AD26" s="61"/>
      <c r="AE26" s="21">
        <f t="shared" si="2"/>
        <v>13</v>
      </c>
      <c r="AF26" s="49">
        <f t="shared" si="1"/>
        <v>10</v>
      </c>
      <c r="AG26" s="77"/>
    </row>
    <row r="27" spans="1:33" s="16" customFormat="1" ht="93.75" customHeight="1" x14ac:dyDescent="0.25">
      <c r="A27" s="77"/>
      <c r="B27" s="77"/>
      <c r="C27" s="77"/>
      <c r="D27" s="77"/>
      <c r="E27" s="77"/>
      <c r="F27" s="77"/>
      <c r="G27" s="77"/>
      <c r="H27" s="77"/>
      <c r="I27" s="77"/>
      <c r="J27" s="80"/>
      <c r="K27" s="80"/>
      <c r="L27" s="80"/>
      <c r="M27" s="80"/>
      <c r="N27" s="80"/>
      <c r="O27" s="80"/>
      <c r="P27" s="80"/>
      <c r="Q27" s="77"/>
      <c r="R27" s="49" t="s">
        <v>88</v>
      </c>
      <c r="S27" s="49" t="s">
        <v>89</v>
      </c>
      <c r="T27" s="49" t="s">
        <v>36</v>
      </c>
      <c r="U27" s="49">
        <v>0</v>
      </c>
      <c r="V27" s="49">
        <v>3</v>
      </c>
      <c r="W27" s="49">
        <v>3</v>
      </c>
      <c r="X27" s="49">
        <v>3</v>
      </c>
      <c r="Y27" s="49">
        <v>3</v>
      </c>
      <c r="Z27" s="49">
        <v>3</v>
      </c>
      <c r="AA27" s="49">
        <v>3</v>
      </c>
      <c r="AB27" s="49">
        <v>3</v>
      </c>
      <c r="AC27" s="61">
        <v>2</v>
      </c>
      <c r="AD27" s="61"/>
      <c r="AE27" s="49">
        <f t="shared" si="2"/>
        <v>12</v>
      </c>
      <c r="AF27" s="49">
        <f t="shared" si="1"/>
        <v>11</v>
      </c>
      <c r="AG27" s="77"/>
    </row>
    <row r="28" spans="1:33" s="16" customFormat="1" ht="31.5" x14ac:dyDescent="0.25">
      <c r="A28" s="78"/>
      <c r="B28" s="78"/>
      <c r="C28" s="78"/>
      <c r="D28" s="78"/>
      <c r="E28" s="78"/>
      <c r="F28" s="78"/>
      <c r="G28" s="78"/>
      <c r="H28" s="78"/>
      <c r="I28" s="78"/>
      <c r="J28" s="81"/>
      <c r="K28" s="81"/>
      <c r="L28" s="81"/>
      <c r="M28" s="81"/>
      <c r="N28" s="81"/>
      <c r="O28" s="81"/>
      <c r="P28" s="81"/>
      <c r="Q28" s="78"/>
      <c r="R28" s="49" t="s">
        <v>90</v>
      </c>
      <c r="S28" s="49" t="s">
        <v>91</v>
      </c>
      <c r="T28" s="49" t="s">
        <v>36</v>
      </c>
      <c r="U28" s="49">
        <v>0</v>
      </c>
      <c r="V28" s="49">
        <v>0</v>
      </c>
      <c r="W28" s="49">
        <v>0</v>
      </c>
      <c r="X28" s="49">
        <v>10</v>
      </c>
      <c r="Y28" s="49">
        <v>0</v>
      </c>
      <c r="Z28" s="49">
        <v>10</v>
      </c>
      <c r="AA28" s="49">
        <v>0</v>
      </c>
      <c r="AB28" s="49">
        <v>10</v>
      </c>
      <c r="AC28" s="61">
        <v>0</v>
      </c>
      <c r="AD28" s="61"/>
      <c r="AE28" s="49">
        <f t="shared" si="2"/>
        <v>30</v>
      </c>
      <c r="AF28" s="49">
        <f t="shared" si="1"/>
        <v>0</v>
      </c>
      <c r="AG28" s="78"/>
    </row>
    <row r="29" spans="1:33" s="16" customFormat="1" ht="48.95" customHeight="1" x14ac:dyDescent="0.25">
      <c r="A29" s="85" t="s">
        <v>26</v>
      </c>
      <c r="B29" s="85" t="s">
        <v>92</v>
      </c>
      <c r="C29" s="85" t="s">
        <v>28</v>
      </c>
      <c r="D29" s="85" t="s">
        <v>29</v>
      </c>
      <c r="E29" s="85" t="s">
        <v>30</v>
      </c>
      <c r="F29" s="85" t="s">
        <v>93</v>
      </c>
      <c r="G29" s="85" t="s">
        <v>94</v>
      </c>
      <c r="H29" s="85" t="s">
        <v>95</v>
      </c>
      <c r="I29" s="85" t="s">
        <v>96</v>
      </c>
      <c r="J29" s="85"/>
      <c r="K29" s="85"/>
      <c r="L29" s="85"/>
      <c r="M29" s="85"/>
      <c r="N29" s="85"/>
      <c r="O29" s="85"/>
      <c r="P29" s="85"/>
      <c r="Q29" s="85"/>
      <c r="R29" s="53" t="s">
        <v>97</v>
      </c>
      <c r="S29" s="53" t="s">
        <v>98</v>
      </c>
      <c r="T29" s="53" t="s">
        <v>36</v>
      </c>
      <c r="U29" s="22">
        <v>0</v>
      </c>
      <c r="V29" s="22">
        <v>1</v>
      </c>
      <c r="W29" s="22">
        <v>1</v>
      </c>
      <c r="X29" s="22">
        <v>0</v>
      </c>
      <c r="Y29" s="22">
        <v>0</v>
      </c>
      <c r="Z29" s="22">
        <v>0</v>
      </c>
      <c r="AA29" s="23"/>
      <c r="AB29" s="22">
        <v>0</v>
      </c>
      <c r="AC29" s="63"/>
      <c r="AD29" s="63"/>
      <c r="AE29" s="23">
        <f>+_xlfn.IFS(T29="Acumulado",V29+X29+Z29+AB29,T29="Capacidad",AB29,T29="Flujo",AB29,T29="Reducción",AB29,T29="Stock",AB29)</f>
        <v>1</v>
      </c>
      <c r="AF29" s="23">
        <f t="shared" si="1"/>
        <v>1</v>
      </c>
      <c r="AG29" s="85" t="s">
        <v>99</v>
      </c>
    </row>
    <row r="30" spans="1:33" s="16" customFormat="1" ht="41.1" customHeight="1" x14ac:dyDescent="0.25">
      <c r="A30" s="91"/>
      <c r="B30" s="91"/>
      <c r="C30" s="91"/>
      <c r="D30" s="91"/>
      <c r="E30" s="91"/>
      <c r="F30" s="91"/>
      <c r="G30" s="91"/>
      <c r="H30" s="91"/>
      <c r="I30" s="91"/>
      <c r="J30" s="91"/>
      <c r="K30" s="91"/>
      <c r="L30" s="91"/>
      <c r="M30" s="91"/>
      <c r="N30" s="91"/>
      <c r="O30" s="91"/>
      <c r="P30" s="91"/>
      <c r="Q30" s="91"/>
      <c r="R30" s="53" t="s">
        <v>100</v>
      </c>
      <c r="S30" s="53" t="s">
        <v>101</v>
      </c>
      <c r="T30" s="53" t="s">
        <v>102</v>
      </c>
      <c r="U30" s="53">
        <v>0</v>
      </c>
      <c r="V30" s="53">
        <v>1</v>
      </c>
      <c r="W30" s="53">
        <v>1</v>
      </c>
      <c r="X30" s="53">
        <v>0</v>
      </c>
      <c r="Y30" s="53">
        <v>0</v>
      </c>
      <c r="Z30" s="53">
        <v>0</v>
      </c>
      <c r="AA30" s="53"/>
      <c r="AB30" s="53">
        <v>0</v>
      </c>
      <c r="AC30" s="63"/>
      <c r="AD30" s="63"/>
      <c r="AE30" s="24">
        <f>+_xlfn.IFS(T30="Acumulado",V30+X30+Z30+AB30,T30="Capacidad",V30,T30="Flujo",V30,T30="Reducción",V30,T30="Stock",V30)</f>
        <v>1</v>
      </c>
      <c r="AF30" s="24">
        <f>+_xlfn.IFS(T30="Acumulado",W30+Y30+AA30+AC30,T30="Capacidad",AA30,T30="Flujo",W30,T30="Reducción",AA30,T30="Stock",AA30)</f>
        <v>1</v>
      </c>
      <c r="AG30" s="91"/>
    </row>
    <row r="31" spans="1:33" s="16" customFormat="1" ht="34.5" customHeight="1" x14ac:dyDescent="0.25">
      <c r="A31" s="91"/>
      <c r="B31" s="91"/>
      <c r="C31" s="91"/>
      <c r="D31" s="91"/>
      <c r="E31" s="91"/>
      <c r="F31" s="91"/>
      <c r="G31" s="91"/>
      <c r="H31" s="91"/>
      <c r="I31" s="91"/>
      <c r="J31" s="91"/>
      <c r="K31" s="91"/>
      <c r="L31" s="91"/>
      <c r="M31" s="91"/>
      <c r="N31" s="91"/>
      <c r="O31" s="91"/>
      <c r="P31" s="91"/>
      <c r="Q31" s="91"/>
      <c r="R31" s="85" t="s">
        <v>103</v>
      </c>
      <c r="S31" s="53" t="s">
        <v>104</v>
      </c>
      <c r="T31" s="53" t="s">
        <v>36</v>
      </c>
      <c r="U31" s="53">
        <v>0</v>
      </c>
      <c r="V31" s="24">
        <v>300000</v>
      </c>
      <c r="W31" s="24">
        <f>17885+14471+15027+13543+12160+11044+40759+91944+66928+90424+78329+89240+131937</f>
        <v>673691</v>
      </c>
      <c r="X31" s="24">
        <v>624000</v>
      </c>
      <c r="Y31" s="24">
        <v>1741934</v>
      </c>
      <c r="Z31" s="24">
        <v>2252848</v>
      </c>
      <c r="AA31" s="24">
        <v>3146261</v>
      </c>
      <c r="AB31" s="24">
        <v>3117562</v>
      </c>
      <c r="AC31" s="65">
        <v>405389</v>
      </c>
      <c r="AD31" s="63"/>
      <c r="AE31" s="24">
        <f>+_xlfn.IFS(T31="Acumulado",V31+X31+Z31+AB31,T31="Capacidad",AB31,T31="Flujo",AB31,T31="Reducción",AB31,T31="Stock",AB31)</f>
        <v>6294410</v>
      </c>
      <c r="AF31" s="24">
        <f>+_xlfn.IFS(T31="Acumulado",W31+Y31+AA31+AC31,T31="Capacidad",AA31,T31="Flujo",AA31,T31="Reducción",W31,T31="Stock",AA31)</f>
        <v>5967275</v>
      </c>
      <c r="AG31" s="91"/>
    </row>
    <row r="32" spans="1:33" s="16" customFormat="1" ht="62.45" customHeight="1" x14ac:dyDescent="0.25">
      <c r="A32" s="91"/>
      <c r="B32" s="91"/>
      <c r="C32" s="91"/>
      <c r="D32" s="91"/>
      <c r="E32" s="91"/>
      <c r="F32" s="91"/>
      <c r="G32" s="91"/>
      <c r="H32" s="91"/>
      <c r="I32" s="91"/>
      <c r="J32" s="91"/>
      <c r="K32" s="91"/>
      <c r="L32" s="91"/>
      <c r="M32" s="91"/>
      <c r="N32" s="91"/>
      <c r="O32" s="91"/>
      <c r="P32" s="91"/>
      <c r="Q32" s="91"/>
      <c r="R32" s="86"/>
      <c r="S32" s="53" t="s">
        <v>105</v>
      </c>
      <c r="T32" s="53" t="s">
        <v>36</v>
      </c>
      <c r="U32" s="53">
        <v>0</v>
      </c>
      <c r="V32" s="24">
        <v>40000</v>
      </c>
      <c r="W32" s="24">
        <v>13777</v>
      </c>
      <c r="X32" s="24">
        <v>500000</v>
      </c>
      <c r="Y32" s="24">
        <v>802391</v>
      </c>
      <c r="Z32" s="24">
        <v>560000</v>
      </c>
      <c r="AA32" s="24">
        <v>1404364</v>
      </c>
      <c r="AB32" s="24">
        <v>864714</v>
      </c>
      <c r="AC32" s="65">
        <v>72228</v>
      </c>
      <c r="AD32" s="63"/>
      <c r="AE32" s="24">
        <f>+_xlfn.IFS(T32="Acumulado",V32+X32+Z32+AB32,T32="Capacidad",AB32,T32="Flujo",AB32,T32="Reducción",AB32,T32="Stock",AB32)</f>
        <v>1964714</v>
      </c>
      <c r="AF32" s="24">
        <f>+_xlfn.IFS(T32="Acumulado",W32+Y32+AA32+AC32,T32="Capacidad",AA32,T32="Flujo",AA32,T32="Reducción",W32,T32="Stock",AA32)</f>
        <v>2292760</v>
      </c>
      <c r="AG32" s="91"/>
    </row>
    <row r="33" spans="1:33" s="16" customFormat="1" ht="42.6" customHeight="1" x14ac:dyDescent="0.25">
      <c r="A33" s="91"/>
      <c r="B33" s="91"/>
      <c r="C33" s="91"/>
      <c r="D33" s="91"/>
      <c r="E33" s="91"/>
      <c r="F33" s="91"/>
      <c r="G33" s="91"/>
      <c r="H33" s="91"/>
      <c r="I33" s="91"/>
      <c r="J33" s="91"/>
      <c r="K33" s="91"/>
      <c r="L33" s="91"/>
      <c r="M33" s="91"/>
      <c r="N33" s="91"/>
      <c r="O33" s="91"/>
      <c r="P33" s="91"/>
      <c r="Q33" s="91"/>
      <c r="R33" s="53" t="s">
        <v>106</v>
      </c>
      <c r="S33" s="53" t="s">
        <v>107</v>
      </c>
      <c r="T33" s="53" t="s">
        <v>70</v>
      </c>
      <c r="U33" s="24">
        <v>1337</v>
      </c>
      <c r="V33" s="24">
        <v>1290</v>
      </c>
      <c r="W33" s="24">
        <v>1283</v>
      </c>
      <c r="X33" s="24">
        <v>1370</v>
      </c>
      <c r="Y33" s="24">
        <v>1306</v>
      </c>
      <c r="Z33" s="24">
        <v>1370</v>
      </c>
      <c r="AA33" s="53">
        <v>1329</v>
      </c>
      <c r="AB33" s="24">
        <v>0</v>
      </c>
      <c r="AC33" s="65"/>
      <c r="AD33" s="65"/>
      <c r="AE33" s="24">
        <f>+Z33</f>
        <v>1370</v>
      </c>
      <c r="AF33" s="24">
        <f>+_xlfn.IFS(T33="Acumulado",W33+Y33+AA33+AC33,T33="Capacidad",AA33,T33="Flujo",Y33,T33="Reducción",W33,T33="Stock",Y33)</f>
        <v>1329</v>
      </c>
      <c r="AG33" s="91"/>
    </row>
    <row r="34" spans="1:33" s="16" customFormat="1" ht="42.6" customHeight="1" x14ac:dyDescent="0.25">
      <c r="A34" s="91"/>
      <c r="B34" s="91"/>
      <c r="C34" s="91"/>
      <c r="D34" s="91"/>
      <c r="E34" s="91"/>
      <c r="F34" s="91"/>
      <c r="G34" s="91"/>
      <c r="H34" s="91"/>
      <c r="I34" s="91"/>
      <c r="J34" s="91"/>
      <c r="K34" s="91"/>
      <c r="L34" s="91"/>
      <c r="M34" s="91"/>
      <c r="N34" s="91"/>
      <c r="O34" s="91"/>
      <c r="P34" s="91"/>
      <c r="Q34" s="91"/>
      <c r="R34" s="53" t="s">
        <v>655</v>
      </c>
      <c r="S34" s="53" t="s">
        <v>655</v>
      </c>
      <c r="T34" s="53" t="s">
        <v>36</v>
      </c>
      <c r="U34" s="24">
        <v>0</v>
      </c>
      <c r="V34" s="24">
        <v>0</v>
      </c>
      <c r="W34" s="24">
        <v>0</v>
      </c>
      <c r="X34" s="24">
        <v>0</v>
      </c>
      <c r="Y34" s="24">
        <v>0</v>
      </c>
      <c r="Z34" s="24">
        <v>0</v>
      </c>
      <c r="AA34" s="53">
        <v>0</v>
      </c>
      <c r="AB34" s="24">
        <v>292</v>
      </c>
      <c r="AC34" s="65">
        <v>152</v>
      </c>
      <c r="AD34" s="65"/>
      <c r="AE34" s="24">
        <f>+_xlfn.IFS(T34="Acumulado",V34+X34+Z34+AB34,T34="Capacidad",AB34,T34="Flujo",AB34,T34="Reducción",AB34,T34="Stock",AB34)</f>
        <v>292</v>
      </c>
      <c r="AF34" s="24">
        <f>+_xlfn.IFS(T34="Acumulado",W34+Y34+AA34+AC34,T34="Capacidad",AA34,T34="Flujo",AA34,T34="Reducción",W34,T34="Stock",AA34)</f>
        <v>152</v>
      </c>
      <c r="AG34" s="91"/>
    </row>
    <row r="35" spans="1:33" s="16" customFormat="1" ht="42.6" customHeight="1" x14ac:dyDescent="0.25">
      <c r="A35" s="91"/>
      <c r="B35" s="91"/>
      <c r="C35" s="91"/>
      <c r="D35" s="91"/>
      <c r="E35" s="91"/>
      <c r="F35" s="91"/>
      <c r="G35" s="91"/>
      <c r="H35" s="91"/>
      <c r="I35" s="91"/>
      <c r="J35" s="91"/>
      <c r="K35" s="91"/>
      <c r="L35" s="91"/>
      <c r="M35" s="91"/>
      <c r="N35" s="91"/>
      <c r="O35" s="91"/>
      <c r="P35" s="91"/>
      <c r="Q35" s="91"/>
      <c r="R35" s="53" t="s">
        <v>108</v>
      </c>
      <c r="S35" s="53" t="s">
        <v>109</v>
      </c>
      <c r="T35" s="53" t="s">
        <v>70</v>
      </c>
      <c r="U35" s="24">
        <v>0</v>
      </c>
      <c r="V35" s="24">
        <v>0</v>
      </c>
      <c r="W35" s="24">
        <v>0</v>
      </c>
      <c r="X35" s="24">
        <v>1</v>
      </c>
      <c r="Y35" s="53">
        <v>1</v>
      </c>
      <c r="Z35" s="24">
        <v>0</v>
      </c>
      <c r="AA35" s="53"/>
      <c r="AB35" s="24">
        <v>0</v>
      </c>
      <c r="AC35" s="63"/>
      <c r="AD35" s="63"/>
      <c r="AE35" s="24">
        <f>+_xlfn.IFS(T35="Acumulado",V35+X35+Z35+AB35,T35="Capacidad",X35,T35="Flujo",AB35,T35="Reducción",AB35,T35="Stock",AB35)</f>
        <v>1</v>
      </c>
      <c r="AF35" s="24">
        <f>+_xlfn.IFS(T35="Acumulado",W35+Y35+AA35+AC35,T35="Capacidad",Y35,T35="Flujo",Y35,T35="Reducción",W35,T35="Stock",Y35)</f>
        <v>1</v>
      </c>
      <c r="AG35" s="91"/>
    </row>
    <row r="36" spans="1:33" s="16" customFormat="1" ht="42.6" customHeight="1" x14ac:dyDescent="0.25">
      <c r="A36" s="91"/>
      <c r="B36" s="91"/>
      <c r="C36" s="91"/>
      <c r="D36" s="91"/>
      <c r="E36" s="91"/>
      <c r="F36" s="91"/>
      <c r="G36" s="91"/>
      <c r="H36" s="91"/>
      <c r="I36" s="91"/>
      <c r="J36" s="91"/>
      <c r="K36" s="91"/>
      <c r="L36" s="91"/>
      <c r="M36" s="91"/>
      <c r="N36" s="91"/>
      <c r="O36" s="91"/>
      <c r="P36" s="91"/>
      <c r="Q36" s="91"/>
      <c r="R36" s="53" t="s">
        <v>110</v>
      </c>
      <c r="S36" s="53" t="s">
        <v>111</v>
      </c>
      <c r="T36" s="53" t="s">
        <v>36</v>
      </c>
      <c r="U36" s="24">
        <v>0</v>
      </c>
      <c r="V36" s="24">
        <v>0</v>
      </c>
      <c r="W36" s="24">
        <v>0</v>
      </c>
      <c r="X36" s="24">
        <v>7</v>
      </c>
      <c r="Y36" s="53">
        <v>7</v>
      </c>
      <c r="Z36" s="24">
        <v>0</v>
      </c>
      <c r="AA36" s="53"/>
      <c r="AB36" s="24">
        <v>0</v>
      </c>
      <c r="AC36" s="63"/>
      <c r="AD36" s="63"/>
      <c r="AE36" s="24">
        <f t="shared" ref="AE36:AE44" si="3">+_xlfn.IFS(T36="Acumulado",V36+X36+Z36+AB36,T36="Capacidad",AB36,T36="Flujo",AB36,T36="Reducción",AB36,T36="Stock",AB36)</f>
        <v>7</v>
      </c>
      <c r="AF36" s="24">
        <f>+_xlfn.IFS(T36="Acumulado",W36+Y36+AA36+AC36,T36="Capacidad",AA36,T36="Flujo",AA36,T36="Reducción",W36,T36="Stock",AA36)</f>
        <v>7</v>
      </c>
      <c r="AG36" s="91"/>
    </row>
    <row r="37" spans="1:33" s="16" customFormat="1" ht="42.6" customHeight="1" x14ac:dyDescent="0.25">
      <c r="A37" s="91"/>
      <c r="B37" s="91"/>
      <c r="C37" s="91"/>
      <c r="D37" s="91"/>
      <c r="E37" s="91"/>
      <c r="F37" s="91"/>
      <c r="G37" s="91"/>
      <c r="H37" s="91"/>
      <c r="I37" s="91"/>
      <c r="J37" s="91"/>
      <c r="K37" s="91"/>
      <c r="L37" s="91"/>
      <c r="M37" s="91"/>
      <c r="N37" s="91"/>
      <c r="O37" s="91"/>
      <c r="P37" s="91"/>
      <c r="Q37" s="91"/>
      <c r="R37" s="53" t="s">
        <v>112</v>
      </c>
      <c r="S37" s="53" t="s">
        <v>113</v>
      </c>
      <c r="T37" s="53" t="s">
        <v>36</v>
      </c>
      <c r="U37" s="24">
        <v>0</v>
      </c>
      <c r="V37" s="24">
        <v>0</v>
      </c>
      <c r="W37" s="24">
        <v>0</v>
      </c>
      <c r="X37" s="24">
        <v>20</v>
      </c>
      <c r="Y37" s="53">
        <v>27</v>
      </c>
      <c r="Z37" s="24">
        <v>0</v>
      </c>
      <c r="AA37" s="53"/>
      <c r="AB37" s="24">
        <v>0</v>
      </c>
      <c r="AC37" s="63"/>
      <c r="AD37" s="63"/>
      <c r="AE37" s="24">
        <f t="shared" si="3"/>
        <v>20</v>
      </c>
      <c r="AF37" s="24">
        <f>+_xlfn.IFS(T37="Acumulado",W37+Y37+AA37+AC37,T37="Capacidad",AA37,T37="Flujo",AA37,T37="Reducción",W37,T37="Stock",AA37)</f>
        <v>27</v>
      </c>
      <c r="AG37" s="91"/>
    </row>
    <row r="38" spans="1:33" s="16" customFormat="1" ht="42.6" customHeight="1" x14ac:dyDescent="0.25">
      <c r="A38" s="91"/>
      <c r="B38" s="91"/>
      <c r="C38" s="91"/>
      <c r="D38" s="91"/>
      <c r="E38" s="91"/>
      <c r="F38" s="91"/>
      <c r="G38" s="91"/>
      <c r="H38" s="91"/>
      <c r="I38" s="91"/>
      <c r="J38" s="91"/>
      <c r="K38" s="91"/>
      <c r="L38" s="91"/>
      <c r="M38" s="91"/>
      <c r="N38" s="91"/>
      <c r="O38" s="91"/>
      <c r="P38" s="91"/>
      <c r="Q38" s="91"/>
      <c r="R38" s="53" t="s">
        <v>114</v>
      </c>
      <c r="S38" s="53" t="s">
        <v>115</v>
      </c>
      <c r="T38" s="53" t="s">
        <v>36</v>
      </c>
      <c r="U38" s="24">
        <v>0</v>
      </c>
      <c r="V38" s="24">
        <v>0</v>
      </c>
      <c r="W38" s="24">
        <v>0</v>
      </c>
      <c r="X38" s="24">
        <v>150</v>
      </c>
      <c r="Y38" s="53">
        <v>168</v>
      </c>
      <c r="Z38" s="24">
        <v>0</v>
      </c>
      <c r="AA38" s="53"/>
      <c r="AB38" s="24">
        <v>0</v>
      </c>
      <c r="AC38" s="63"/>
      <c r="AD38" s="63"/>
      <c r="AE38" s="24">
        <f t="shared" si="3"/>
        <v>150</v>
      </c>
      <c r="AF38" s="24">
        <f>+_xlfn.IFS(T38="Acumulado",W38+Y38+AA38+AC38,T38="Capacidad",AA38,T38="Flujo",AA38,T38="Reducción",W38,T38="Stock",AA38)</f>
        <v>168</v>
      </c>
      <c r="AG38" s="91"/>
    </row>
    <row r="39" spans="1:33" s="16" customFormat="1" ht="42.6" customHeight="1" x14ac:dyDescent="0.25">
      <c r="A39" s="91"/>
      <c r="B39" s="91"/>
      <c r="C39" s="91"/>
      <c r="D39" s="91"/>
      <c r="E39" s="91"/>
      <c r="F39" s="91"/>
      <c r="G39" s="91"/>
      <c r="H39" s="91"/>
      <c r="I39" s="91"/>
      <c r="J39" s="91"/>
      <c r="K39" s="91"/>
      <c r="L39" s="91"/>
      <c r="M39" s="91"/>
      <c r="N39" s="91"/>
      <c r="O39" s="91"/>
      <c r="P39" s="91"/>
      <c r="Q39" s="91"/>
      <c r="R39" s="53" t="s">
        <v>116</v>
      </c>
      <c r="S39" s="53" t="s">
        <v>117</v>
      </c>
      <c r="T39" s="53" t="s">
        <v>102</v>
      </c>
      <c r="U39" s="23">
        <v>0</v>
      </c>
      <c r="V39" s="23">
        <v>0</v>
      </c>
      <c r="W39" s="23">
        <v>0</v>
      </c>
      <c r="X39" s="23">
        <v>1</v>
      </c>
      <c r="Y39" s="23">
        <v>1</v>
      </c>
      <c r="Z39" s="23">
        <v>1</v>
      </c>
      <c r="AA39" s="23">
        <v>1</v>
      </c>
      <c r="AB39" s="23">
        <v>1</v>
      </c>
      <c r="AC39" s="66">
        <v>1</v>
      </c>
      <c r="AD39" s="66"/>
      <c r="AE39" s="23">
        <f t="shared" si="3"/>
        <v>1</v>
      </c>
      <c r="AF39" s="23">
        <f>+_xlfn.IFS(T39="Acumulado",W39+Y39+AA39+AC39,T39="Capacidad",AA39,T39="Flujo",Y39,T39="Reducción",AA39,T39="Stock",AA39)</f>
        <v>1</v>
      </c>
      <c r="AG39" s="91"/>
    </row>
    <row r="40" spans="1:33" s="16" customFormat="1" ht="42.6" customHeight="1" x14ac:dyDescent="0.25">
      <c r="A40" s="86"/>
      <c r="B40" s="86"/>
      <c r="C40" s="86"/>
      <c r="D40" s="86"/>
      <c r="E40" s="86"/>
      <c r="F40" s="86"/>
      <c r="G40" s="86"/>
      <c r="H40" s="86"/>
      <c r="I40" s="86"/>
      <c r="J40" s="86"/>
      <c r="K40" s="86"/>
      <c r="L40" s="86"/>
      <c r="M40" s="86"/>
      <c r="N40" s="86"/>
      <c r="O40" s="86"/>
      <c r="P40" s="86"/>
      <c r="Q40" s="86"/>
      <c r="R40" s="53" t="s">
        <v>118</v>
      </c>
      <c r="S40" s="53" t="s">
        <v>119</v>
      </c>
      <c r="T40" s="53" t="s">
        <v>102</v>
      </c>
      <c r="U40" s="23">
        <v>0</v>
      </c>
      <c r="V40" s="23">
        <v>0</v>
      </c>
      <c r="W40" s="23">
        <v>0</v>
      </c>
      <c r="X40" s="23">
        <v>1</v>
      </c>
      <c r="Y40" s="23">
        <v>1</v>
      </c>
      <c r="Z40" s="23">
        <v>1</v>
      </c>
      <c r="AA40" s="23">
        <v>1</v>
      </c>
      <c r="AB40" s="23">
        <v>1</v>
      </c>
      <c r="AC40" s="66">
        <v>1</v>
      </c>
      <c r="AD40" s="66"/>
      <c r="AE40" s="23">
        <f t="shared" si="3"/>
        <v>1</v>
      </c>
      <c r="AF40" s="23">
        <f>+_xlfn.IFS(T40="Acumulado",W40+Y40+AA40+AC40,T40="Capacidad",Y40,T40="Flujo",Y40,T40="Reducción",W40,T40="Stock",Y40)</f>
        <v>1</v>
      </c>
      <c r="AG40" s="86"/>
    </row>
    <row r="41" spans="1:33" s="8" customFormat="1" ht="88.5" customHeight="1" x14ac:dyDescent="0.25">
      <c r="A41" s="49" t="s">
        <v>26</v>
      </c>
      <c r="B41" s="49" t="s">
        <v>120</v>
      </c>
      <c r="C41" s="49" t="s">
        <v>28</v>
      </c>
      <c r="D41" s="49" t="s">
        <v>29</v>
      </c>
      <c r="E41" s="49" t="s">
        <v>30</v>
      </c>
      <c r="F41" s="49" t="s">
        <v>121</v>
      </c>
      <c r="G41" s="49" t="s">
        <v>122</v>
      </c>
      <c r="H41" s="49"/>
      <c r="I41" s="49" t="s">
        <v>96</v>
      </c>
      <c r="J41" s="49"/>
      <c r="K41" s="49"/>
      <c r="L41" s="49"/>
      <c r="M41" s="49"/>
      <c r="N41" s="49"/>
      <c r="O41" s="49"/>
      <c r="P41" s="49"/>
      <c r="Q41" s="49"/>
      <c r="R41" s="49" t="s">
        <v>123</v>
      </c>
      <c r="S41" s="49" t="s">
        <v>124</v>
      </c>
      <c r="T41" s="49" t="s">
        <v>125</v>
      </c>
      <c r="U41" s="25">
        <v>0</v>
      </c>
      <c r="V41" s="25">
        <v>1</v>
      </c>
      <c r="W41" s="25">
        <v>1</v>
      </c>
      <c r="X41" s="25">
        <v>1</v>
      </c>
      <c r="Y41" s="28">
        <v>1</v>
      </c>
      <c r="Z41" s="25">
        <v>1</v>
      </c>
      <c r="AA41" s="25">
        <v>1</v>
      </c>
      <c r="AB41" s="25">
        <v>1</v>
      </c>
      <c r="AC41" s="64">
        <v>1</v>
      </c>
      <c r="AD41" s="64"/>
      <c r="AE41" s="25">
        <f t="shared" si="3"/>
        <v>1</v>
      </c>
      <c r="AF41" s="25">
        <f>+_xlfn.IFS(T41="Acumulado",W41+Y41+AA41+AC41,T41="Capacidad",AA41,T41="Flujo",AA41,T41="Reducción",AA41,T41="Stock",AC41)</f>
        <v>1</v>
      </c>
      <c r="AG41" s="49" t="s">
        <v>213</v>
      </c>
    </row>
    <row r="42" spans="1:33" s="16" customFormat="1" ht="60" customHeight="1" x14ac:dyDescent="0.25">
      <c r="A42" s="76" t="s">
        <v>26</v>
      </c>
      <c r="B42" s="76" t="s">
        <v>27</v>
      </c>
      <c r="C42" s="76" t="s">
        <v>28</v>
      </c>
      <c r="D42" s="76" t="s">
        <v>29</v>
      </c>
      <c r="E42" s="76" t="s">
        <v>60</v>
      </c>
      <c r="F42" s="76" t="s">
        <v>126</v>
      </c>
      <c r="G42" s="76" t="s">
        <v>127</v>
      </c>
      <c r="H42" s="76" t="s">
        <v>95</v>
      </c>
      <c r="I42" s="76" t="s">
        <v>82</v>
      </c>
      <c r="J42" s="79"/>
      <c r="K42" s="79"/>
      <c r="L42" s="79">
        <v>198953000000</v>
      </c>
      <c r="M42" s="79">
        <v>198728860180</v>
      </c>
      <c r="N42" s="79">
        <v>149295671994</v>
      </c>
      <c r="O42" s="79">
        <v>148697098729</v>
      </c>
      <c r="P42" s="79">
        <v>169302470752</v>
      </c>
      <c r="Q42" s="76" t="s">
        <v>128</v>
      </c>
      <c r="R42" s="49" t="s">
        <v>129</v>
      </c>
      <c r="S42" s="49" t="s">
        <v>130</v>
      </c>
      <c r="T42" s="49" t="s">
        <v>36</v>
      </c>
      <c r="U42" s="49">
        <v>9</v>
      </c>
      <c r="V42" s="49">
        <v>12</v>
      </c>
      <c r="W42" s="49">
        <v>9</v>
      </c>
      <c r="X42" s="49">
        <v>23</v>
      </c>
      <c r="Y42" s="49">
        <v>23</v>
      </c>
      <c r="Z42" s="49">
        <v>12</v>
      </c>
      <c r="AA42" s="49">
        <v>12</v>
      </c>
      <c r="AB42" s="49">
        <v>12</v>
      </c>
      <c r="AC42" s="61">
        <v>9</v>
      </c>
      <c r="AD42" s="61"/>
      <c r="AE42" s="49">
        <f t="shared" si="3"/>
        <v>59</v>
      </c>
      <c r="AF42" s="49">
        <f t="shared" ref="AF42:AF48" si="4">+_xlfn.IFS(T42="Acumulado",W42+Y42+AA42+AC42,T42="Capacidad",AA42,T42="Flujo",AA42,T42="Reducción",W42,T42="Stock",AA42)</f>
        <v>53</v>
      </c>
      <c r="AG42" s="76" t="s">
        <v>85</v>
      </c>
    </row>
    <row r="43" spans="1:33" s="16" customFormat="1" ht="60" customHeight="1" x14ac:dyDescent="0.25">
      <c r="A43" s="77"/>
      <c r="B43" s="77"/>
      <c r="C43" s="77"/>
      <c r="D43" s="77"/>
      <c r="E43" s="77"/>
      <c r="F43" s="77"/>
      <c r="G43" s="77"/>
      <c r="H43" s="77"/>
      <c r="I43" s="77"/>
      <c r="J43" s="80"/>
      <c r="K43" s="80"/>
      <c r="L43" s="80"/>
      <c r="M43" s="80"/>
      <c r="N43" s="80"/>
      <c r="O43" s="80"/>
      <c r="P43" s="80"/>
      <c r="Q43" s="77"/>
      <c r="R43" s="49" t="s">
        <v>574</v>
      </c>
      <c r="S43" s="49" t="s">
        <v>575</v>
      </c>
      <c r="T43" s="49" t="s">
        <v>36</v>
      </c>
      <c r="U43" s="49">
        <v>17</v>
      </c>
      <c r="V43" s="49">
        <v>0</v>
      </c>
      <c r="W43" s="49">
        <v>0</v>
      </c>
      <c r="X43" s="49">
        <v>0</v>
      </c>
      <c r="Y43" s="49">
        <v>0</v>
      </c>
      <c r="Z43" s="49">
        <v>24</v>
      </c>
      <c r="AA43" s="49">
        <v>24</v>
      </c>
      <c r="AB43" s="49">
        <v>26</v>
      </c>
      <c r="AC43" s="61">
        <v>0</v>
      </c>
      <c r="AD43" s="61"/>
      <c r="AE43" s="49">
        <f t="shared" si="3"/>
        <v>50</v>
      </c>
      <c r="AF43" s="49">
        <f t="shared" si="4"/>
        <v>24</v>
      </c>
      <c r="AG43" s="77"/>
    </row>
    <row r="44" spans="1:33" s="16" customFormat="1" ht="60" customHeight="1" x14ac:dyDescent="0.25">
      <c r="A44" s="78"/>
      <c r="B44" s="78"/>
      <c r="C44" s="78"/>
      <c r="D44" s="78"/>
      <c r="E44" s="78"/>
      <c r="F44" s="78"/>
      <c r="G44" s="78"/>
      <c r="H44" s="78"/>
      <c r="I44" s="78"/>
      <c r="J44" s="81"/>
      <c r="K44" s="81"/>
      <c r="L44" s="81"/>
      <c r="M44" s="81"/>
      <c r="N44" s="81"/>
      <c r="O44" s="81"/>
      <c r="P44" s="81"/>
      <c r="Q44" s="78"/>
      <c r="R44" s="49" t="s">
        <v>576</v>
      </c>
      <c r="S44" s="49" t="s">
        <v>577</v>
      </c>
      <c r="T44" s="49" t="s">
        <v>36</v>
      </c>
      <c r="U44" s="21">
        <v>10000</v>
      </c>
      <c r="V44" s="49">
        <v>0</v>
      </c>
      <c r="W44" s="49">
        <v>0</v>
      </c>
      <c r="X44" s="21">
        <v>13478</v>
      </c>
      <c r="Y44" s="21">
        <v>13478</v>
      </c>
      <c r="Z44" s="21">
        <v>16069</v>
      </c>
      <c r="AA44" s="21">
        <v>16163</v>
      </c>
      <c r="AB44" s="21">
        <v>15716</v>
      </c>
      <c r="AC44" s="67">
        <v>1747</v>
      </c>
      <c r="AD44" s="61"/>
      <c r="AE44" s="21">
        <f t="shared" si="3"/>
        <v>45263</v>
      </c>
      <c r="AF44" s="21">
        <f t="shared" si="4"/>
        <v>31388</v>
      </c>
      <c r="AG44" s="78"/>
    </row>
    <row r="45" spans="1:33" s="16" customFormat="1" ht="160.5" customHeight="1" x14ac:dyDescent="0.25">
      <c r="A45" s="92" t="s">
        <v>26</v>
      </c>
      <c r="B45" s="92" t="s">
        <v>27</v>
      </c>
      <c r="C45" s="92" t="s">
        <v>28</v>
      </c>
      <c r="D45" s="92" t="s">
        <v>29</v>
      </c>
      <c r="E45" s="92" t="s">
        <v>131</v>
      </c>
      <c r="F45" s="92" t="s">
        <v>132</v>
      </c>
      <c r="G45" s="92" t="s">
        <v>133</v>
      </c>
      <c r="H45" s="92" t="s">
        <v>95</v>
      </c>
      <c r="I45" s="92" t="s">
        <v>96</v>
      </c>
      <c r="J45" s="92"/>
      <c r="K45" s="92"/>
      <c r="L45" s="92"/>
      <c r="M45" s="92"/>
      <c r="N45" s="92"/>
      <c r="O45" s="92"/>
      <c r="P45" s="92"/>
      <c r="Q45" s="92"/>
      <c r="R45" s="53" t="s">
        <v>134</v>
      </c>
      <c r="S45" s="53" t="s">
        <v>135</v>
      </c>
      <c r="T45" s="53" t="s">
        <v>36</v>
      </c>
      <c r="U45" s="53">
        <v>680</v>
      </c>
      <c r="V45" s="53">
        <v>100</v>
      </c>
      <c r="W45" s="53">
        <v>98</v>
      </c>
      <c r="X45" s="53">
        <v>70</v>
      </c>
      <c r="Y45" s="53">
        <v>98</v>
      </c>
      <c r="Z45" s="53">
        <v>100</v>
      </c>
      <c r="AA45" s="53">
        <v>135</v>
      </c>
      <c r="AB45" s="53">
        <v>100</v>
      </c>
      <c r="AC45" s="63">
        <v>1</v>
      </c>
      <c r="AD45" s="63"/>
      <c r="AE45" s="24">
        <f t="shared" ref="AE45:AE73" si="5">+_xlfn.IFS(T45="Acumulado",V45+X45+Z45+AB45,T45="Capacidad",AB45,T45="Flujo",AB45,T45="Reducción",AB45,T45="Stock",AB45)</f>
        <v>370</v>
      </c>
      <c r="AF45" s="24">
        <f t="shared" si="4"/>
        <v>332</v>
      </c>
      <c r="AG45" s="92" t="s">
        <v>136</v>
      </c>
    </row>
    <row r="46" spans="1:33" s="16" customFormat="1" ht="47.25" customHeight="1" x14ac:dyDescent="0.25">
      <c r="A46" s="92"/>
      <c r="B46" s="92"/>
      <c r="C46" s="92"/>
      <c r="D46" s="92"/>
      <c r="E46" s="92"/>
      <c r="F46" s="92"/>
      <c r="G46" s="92"/>
      <c r="H46" s="92"/>
      <c r="I46" s="92"/>
      <c r="J46" s="92"/>
      <c r="K46" s="92"/>
      <c r="L46" s="92"/>
      <c r="M46" s="92"/>
      <c r="N46" s="92"/>
      <c r="O46" s="92"/>
      <c r="P46" s="92"/>
      <c r="Q46" s="92"/>
      <c r="R46" s="53" t="s">
        <v>137</v>
      </c>
      <c r="S46" s="53" t="s">
        <v>138</v>
      </c>
      <c r="T46" s="53" t="s">
        <v>36</v>
      </c>
      <c r="U46" s="53">
        <v>39</v>
      </c>
      <c r="V46" s="53">
        <v>10</v>
      </c>
      <c r="W46" s="53">
        <v>35</v>
      </c>
      <c r="X46" s="53"/>
      <c r="Y46" s="53"/>
      <c r="Z46" s="53"/>
      <c r="AA46" s="53"/>
      <c r="AB46" s="53"/>
      <c r="AC46" s="63"/>
      <c r="AD46" s="63"/>
      <c r="AE46" s="24">
        <f t="shared" si="5"/>
        <v>10</v>
      </c>
      <c r="AF46" s="24">
        <f t="shared" si="4"/>
        <v>35</v>
      </c>
      <c r="AG46" s="92"/>
    </row>
    <row r="47" spans="1:33" s="16" customFormat="1" ht="31.5" x14ac:dyDescent="0.25">
      <c r="A47" s="92"/>
      <c r="B47" s="92"/>
      <c r="C47" s="92"/>
      <c r="D47" s="92"/>
      <c r="E47" s="92"/>
      <c r="F47" s="92"/>
      <c r="G47" s="92"/>
      <c r="H47" s="92"/>
      <c r="I47" s="92"/>
      <c r="J47" s="92"/>
      <c r="K47" s="92"/>
      <c r="L47" s="92"/>
      <c r="M47" s="92"/>
      <c r="N47" s="92"/>
      <c r="O47" s="92"/>
      <c r="P47" s="92"/>
      <c r="Q47" s="92"/>
      <c r="R47" s="53" t="s">
        <v>139</v>
      </c>
      <c r="S47" s="53" t="s">
        <v>140</v>
      </c>
      <c r="T47" s="53" t="s">
        <v>36</v>
      </c>
      <c r="U47" s="53">
        <v>2</v>
      </c>
      <c r="V47" s="53">
        <v>2</v>
      </c>
      <c r="W47" s="53">
        <v>2</v>
      </c>
      <c r="X47" s="53">
        <v>1</v>
      </c>
      <c r="Y47" s="53">
        <v>1</v>
      </c>
      <c r="Z47" s="53">
        <v>2</v>
      </c>
      <c r="AA47" s="53">
        <v>2</v>
      </c>
      <c r="AB47" s="53">
        <v>2</v>
      </c>
      <c r="AC47" s="63">
        <v>0.1</v>
      </c>
      <c r="AD47" s="63"/>
      <c r="AE47" s="24">
        <f t="shared" si="5"/>
        <v>7</v>
      </c>
      <c r="AF47" s="32">
        <f t="shared" si="4"/>
        <v>5.0999999999999996</v>
      </c>
      <c r="AG47" s="92"/>
    </row>
    <row r="48" spans="1:33" s="16" customFormat="1" ht="63" x14ac:dyDescent="0.25">
      <c r="A48" s="92" t="s">
        <v>26</v>
      </c>
      <c r="B48" s="92" t="s">
        <v>27</v>
      </c>
      <c r="C48" s="92" t="s">
        <v>141</v>
      </c>
      <c r="D48" s="92" t="s">
        <v>29</v>
      </c>
      <c r="E48" s="92" t="s">
        <v>71</v>
      </c>
      <c r="F48" s="92" t="s">
        <v>142</v>
      </c>
      <c r="G48" s="92" t="s">
        <v>143</v>
      </c>
      <c r="H48" s="92" t="s">
        <v>95</v>
      </c>
      <c r="I48" s="92" t="s">
        <v>96</v>
      </c>
      <c r="J48" s="93">
        <v>53161000000</v>
      </c>
      <c r="K48" s="93">
        <v>53160019500</v>
      </c>
      <c r="L48" s="93">
        <v>54340127579</v>
      </c>
      <c r="M48" s="93">
        <v>54340120185</v>
      </c>
      <c r="N48" s="93"/>
      <c r="O48" s="93"/>
      <c r="P48" s="93"/>
      <c r="Q48" s="92"/>
      <c r="R48" s="53" t="s">
        <v>145</v>
      </c>
      <c r="S48" s="53" t="s">
        <v>146</v>
      </c>
      <c r="T48" s="53" t="s">
        <v>36</v>
      </c>
      <c r="U48" s="24">
        <v>479935</v>
      </c>
      <c r="V48" s="24">
        <v>100000</v>
      </c>
      <c r="W48" s="24">
        <v>194569</v>
      </c>
      <c r="X48" s="24">
        <v>1278657</v>
      </c>
      <c r="Y48" s="34">
        <v>910756</v>
      </c>
      <c r="Z48" s="24">
        <v>15904</v>
      </c>
      <c r="AA48" s="24">
        <v>1582649</v>
      </c>
      <c r="AB48" s="24">
        <v>19108</v>
      </c>
      <c r="AC48" s="63">
        <v>0</v>
      </c>
      <c r="AD48" s="63"/>
      <c r="AE48" s="24">
        <f t="shared" si="5"/>
        <v>1413669</v>
      </c>
      <c r="AF48" s="24">
        <f t="shared" si="4"/>
        <v>2687974</v>
      </c>
      <c r="AG48" s="92" t="s">
        <v>147</v>
      </c>
    </row>
    <row r="49" spans="1:33" s="16" customFormat="1" ht="47.25" x14ac:dyDescent="0.25">
      <c r="A49" s="92"/>
      <c r="B49" s="92"/>
      <c r="C49" s="92"/>
      <c r="D49" s="92"/>
      <c r="E49" s="92"/>
      <c r="F49" s="92"/>
      <c r="G49" s="92"/>
      <c r="H49" s="92"/>
      <c r="I49" s="92"/>
      <c r="J49" s="93"/>
      <c r="K49" s="93"/>
      <c r="L49" s="93"/>
      <c r="M49" s="93"/>
      <c r="N49" s="93"/>
      <c r="O49" s="93"/>
      <c r="P49" s="93"/>
      <c r="Q49" s="92"/>
      <c r="R49" s="53" t="s">
        <v>145</v>
      </c>
      <c r="S49" s="53" t="s">
        <v>148</v>
      </c>
      <c r="T49" s="53" t="s">
        <v>125</v>
      </c>
      <c r="U49" s="53">
        <v>4</v>
      </c>
      <c r="V49" s="53">
        <v>4</v>
      </c>
      <c r="W49" s="53">
        <v>4</v>
      </c>
      <c r="X49" s="53">
        <v>4</v>
      </c>
      <c r="Y49" s="35">
        <v>4</v>
      </c>
      <c r="Z49" s="53">
        <v>4</v>
      </c>
      <c r="AA49" s="53">
        <v>4</v>
      </c>
      <c r="AB49" s="53">
        <v>4</v>
      </c>
      <c r="AC49" s="63">
        <v>4</v>
      </c>
      <c r="AD49" s="63"/>
      <c r="AE49" s="53">
        <f t="shared" si="5"/>
        <v>4</v>
      </c>
      <c r="AF49" s="53">
        <f>+_xlfn.IFS(T49="Acumulado",W49+Y49+AA49+AC49,T49="Capacidad",AA49,T49="Flujo",AA49,T49="Reducción",AA49,T49="Stock",AC49)</f>
        <v>4</v>
      </c>
      <c r="AG49" s="92"/>
    </row>
    <row r="50" spans="1:33" s="16" customFormat="1" ht="47.25" x14ac:dyDescent="0.25">
      <c r="A50" s="92"/>
      <c r="B50" s="92"/>
      <c r="C50" s="92"/>
      <c r="D50" s="92"/>
      <c r="E50" s="92"/>
      <c r="F50" s="92"/>
      <c r="G50" s="92"/>
      <c r="H50" s="92"/>
      <c r="I50" s="92"/>
      <c r="J50" s="93"/>
      <c r="K50" s="93"/>
      <c r="L50" s="93"/>
      <c r="M50" s="93"/>
      <c r="N50" s="93"/>
      <c r="O50" s="93"/>
      <c r="P50" s="93"/>
      <c r="Q50" s="92"/>
      <c r="R50" s="53" t="s">
        <v>145</v>
      </c>
      <c r="S50" s="53" t="s">
        <v>149</v>
      </c>
      <c r="T50" s="53" t="s">
        <v>36</v>
      </c>
      <c r="U50" s="24">
        <v>149437</v>
      </c>
      <c r="V50" s="24">
        <v>25000</v>
      </c>
      <c r="W50" s="24">
        <v>23215</v>
      </c>
      <c r="X50" s="24">
        <v>168440</v>
      </c>
      <c r="Y50" s="34">
        <v>95888</v>
      </c>
      <c r="Z50" s="24">
        <v>3976</v>
      </c>
      <c r="AA50" s="24">
        <v>145931</v>
      </c>
      <c r="AB50" s="24">
        <v>4776</v>
      </c>
      <c r="AC50" s="63">
        <v>0</v>
      </c>
      <c r="AD50" s="63"/>
      <c r="AE50" s="24">
        <f t="shared" si="5"/>
        <v>202192</v>
      </c>
      <c r="AF50" s="24">
        <f>+_xlfn.IFS(T50="Acumulado",W50+Y50+AA50+AC50,T50="Capacidad",AA50,T50="Flujo",AA50,T50="Reducción",W50,T50="Stock",AA50)</f>
        <v>265034</v>
      </c>
      <c r="AG50" s="92"/>
    </row>
    <row r="51" spans="1:33" s="16" customFormat="1" ht="47.25" x14ac:dyDescent="0.25">
      <c r="A51" s="92"/>
      <c r="B51" s="92"/>
      <c r="C51" s="92"/>
      <c r="D51" s="92"/>
      <c r="E51" s="92"/>
      <c r="F51" s="92"/>
      <c r="G51" s="92"/>
      <c r="H51" s="92"/>
      <c r="I51" s="92"/>
      <c r="J51" s="93"/>
      <c r="K51" s="93"/>
      <c r="L51" s="93"/>
      <c r="M51" s="93"/>
      <c r="N51" s="93"/>
      <c r="O51" s="93"/>
      <c r="P51" s="93"/>
      <c r="Q51" s="92"/>
      <c r="R51" s="53" t="s">
        <v>145</v>
      </c>
      <c r="S51" s="53" t="s">
        <v>150</v>
      </c>
      <c r="T51" s="53" t="s">
        <v>36</v>
      </c>
      <c r="U51" s="24">
        <v>9239</v>
      </c>
      <c r="V51" s="24">
        <v>9000</v>
      </c>
      <c r="W51" s="24">
        <v>9609</v>
      </c>
      <c r="X51" s="24">
        <v>4000</v>
      </c>
      <c r="Y51" s="34">
        <v>4019</v>
      </c>
      <c r="Z51" s="24">
        <v>0</v>
      </c>
      <c r="AA51" s="53"/>
      <c r="AB51" s="24">
        <v>0</v>
      </c>
      <c r="AC51" s="63">
        <v>0</v>
      </c>
      <c r="AD51" s="63"/>
      <c r="AE51" s="24">
        <f t="shared" si="5"/>
        <v>13000</v>
      </c>
      <c r="AF51" s="24">
        <f>+_xlfn.IFS(T51="Acumulado",W51+Y51+AA51+AC51,T51="Capacidad",AA51,T51="Flujo",AA51,T51="Reducción",W51,T51="Stock",AA51)</f>
        <v>13628</v>
      </c>
      <c r="AG51" s="92"/>
    </row>
    <row r="52" spans="1:33" s="16" customFormat="1" ht="47.25" x14ac:dyDescent="0.25">
      <c r="A52" s="92"/>
      <c r="B52" s="92"/>
      <c r="C52" s="92"/>
      <c r="D52" s="92"/>
      <c r="E52" s="92"/>
      <c r="F52" s="92"/>
      <c r="G52" s="92"/>
      <c r="H52" s="92"/>
      <c r="I52" s="92"/>
      <c r="J52" s="93"/>
      <c r="K52" s="93"/>
      <c r="L52" s="93"/>
      <c r="M52" s="93"/>
      <c r="N52" s="93"/>
      <c r="O52" s="93"/>
      <c r="P52" s="93"/>
      <c r="Q52" s="92"/>
      <c r="R52" s="53" t="s">
        <v>145</v>
      </c>
      <c r="S52" s="53" t="s">
        <v>151</v>
      </c>
      <c r="T52" s="53" t="s">
        <v>102</v>
      </c>
      <c r="U52" s="22">
        <v>1</v>
      </c>
      <c r="V52" s="22">
        <v>1</v>
      </c>
      <c r="W52" s="22">
        <v>1</v>
      </c>
      <c r="X52" s="22">
        <v>1</v>
      </c>
      <c r="Y52" s="36">
        <v>1</v>
      </c>
      <c r="Z52" s="22">
        <v>1</v>
      </c>
      <c r="AA52" s="23">
        <v>1</v>
      </c>
      <c r="AB52" s="22">
        <v>1</v>
      </c>
      <c r="AC52" s="68">
        <v>0</v>
      </c>
      <c r="AD52" s="63"/>
      <c r="AE52" s="23">
        <f t="shared" si="5"/>
        <v>1</v>
      </c>
      <c r="AF52" s="23">
        <f>+_xlfn.IFS(T52="Acumulado",W52+Y52+AA52+AC52,T52="Capacidad",AA52,T52="Flujo",AC52,T52="Reducción",AA52,T52="Stock",AA52)</f>
        <v>0</v>
      </c>
      <c r="AG52" s="92"/>
    </row>
    <row r="53" spans="1:33" s="16" customFormat="1" ht="47.25" x14ac:dyDescent="0.25">
      <c r="A53" s="92"/>
      <c r="B53" s="92"/>
      <c r="C53" s="92"/>
      <c r="D53" s="92"/>
      <c r="E53" s="92"/>
      <c r="F53" s="92"/>
      <c r="G53" s="92"/>
      <c r="H53" s="92"/>
      <c r="I53" s="92"/>
      <c r="J53" s="93"/>
      <c r="K53" s="93"/>
      <c r="L53" s="93"/>
      <c r="M53" s="93"/>
      <c r="N53" s="93"/>
      <c r="O53" s="93"/>
      <c r="P53" s="93"/>
      <c r="Q53" s="92"/>
      <c r="R53" s="53" t="s">
        <v>152</v>
      </c>
      <c r="S53" s="53" t="s">
        <v>153</v>
      </c>
      <c r="T53" s="53" t="s">
        <v>36</v>
      </c>
      <c r="U53" s="24">
        <v>7701</v>
      </c>
      <c r="V53" s="24">
        <v>9000</v>
      </c>
      <c r="W53" s="24">
        <v>9474</v>
      </c>
      <c r="X53" s="24">
        <v>25000</v>
      </c>
      <c r="Y53" s="34">
        <v>25583</v>
      </c>
      <c r="Z53" s="24">
        <v>5000</v>
      </c>
      <c r="AA53" s="24">
        <v>1010</v>
      </c>
      <c r="AB53" s="24">
        <v>85700</v>
      </c>
      <c r="AC53" s="63">
        <v>0</v>
      </c>
      <c r="AD53" s="63"/>
      <c r="AE53" s="24">
        <f t="shared" si="5"/>
        <v>124700</v>
      </c>
      <c r="AF53" s="24">
        <f t="shared" ref="AF53:AF66" si="6">+_xlfn.IFS(T53="Acumulado",W53+Y53+AA53+AC53,T53="Capacidad",AA53,T53="Flujo",AA53,T53="Reducción",W53,T53="Stock",AA53)</f>
        <v>36067</v>
      </c>
      <c r="AG53" s="92"/>
    </row>
    <row r="54" spans="1:33" s="16" customFormat="1" ht="47.25" x14ac:dyDescent="0.25">
      <c r="A54" s="92"/>
      <c r="B54" s="92"/>
      <c r="C54" s="92"/>
      <c r="D54" s="92"/>
      <c r="E54" s="92"/>
      <c r="F54" s="92"/>
      <c r="G54" s="92"/>
      <c r="H54" s="92"/>
      <c r="I54" s="92"/>
      <c r="J54" s="93"/>
      <c r="K54" s="93"/>
      <c r="L54" s="93"/>
      <c r="M54" s="93"/>
      <c r="N54" s="93"/>
      <c r="O54" s="93"/>
      <c r="P54" s="93"/>
      <c r="Q54" s="92"/>
      <c r="R54" s="53" t="s">
        <v>152</v>
      </c>
      <c r="S54" s="53" t="s">
        <v>154</v>
      </c>
      <c r="T54" s="53" t="s">
        <v>36</v>
      </c>
      <c r="U54" s="53">
        <v>1</v>
      </c>
      <c r="V54" s="53">
        <v>1</v>
      </c>
      <c r="W54" s="53">
        <v>1</v>
      </c>
      <c r="X54" s="53">
        <v>1</v>
      </c>
      <c r="Y54" s="35">
        <v>1</v>
      </c>
      <c r="Z54" s="53">
        <v>1</v>
      </c>
      <c r="AA54" s="53">
        <v>1</v>
      </c>
      <c r="AB54" s="53">
        <v>1</v>
      </c>
      <c r="AC54" s="63">
        <v>0</v>
      </c>
      <c r="AD54" s="63"/>
      <c r="AE54" s="53">
        <f t="shared" si="5"/>
        <v>4</v>
      </c>
      <c r="AF54" s="24">
        <f t="shared" si="6"/>
        <v>3</v>
      </c>
      <c r="AG54" s="92"/>
    </row>
    <row r="55" spans="1:33" s="16" customFormat="1" ht="47.25" x14ac:dyDescent="0.25">
      <c r="A55" s="92"/>
      <c r="B55" s="92"/>
      <c r="C55" s="92"/>
      <c r="D55" s="92"/>
      <c r="E55" s="92"/>
      <c r="F55" s="92"/>
      <c r="G55" s="92"/>
      <c r="H55" s="92"/>
      <c r="I55" s="92"/>
      <c r="J55" s="93"/>
      <c r="K55" s="93"/>
      <c r="L55" s="93"/>
      <c r="M55" s="93"/>
      <c r="N55" s="93"/>
      <c r="O55" s="93"/>
      <c r="P55" s="93"/>
      <c r="Q55" s="92"/>
      <c r="R55" s="53" t="s">
        <v>578</v>
      </c>
      <c r="S55" s="53" t="s">
        <v>579</v>
      </c>
      <c r="T55" s="53" t="s">
        <v>36</v>
      </c>
      <c r="U55" s="53">
        <v>0</v>
      </c>
      <c r="V55" s="24">
        <v>0</v>
      </c>
      <c r="W55" s="24">
        <v>0</v>
      </c>
      <c r="X55" s="24">
        <v>24000</v>
      </c>
      <c r="Y55" s="35">
        <v>0</v>
      </c>
      <c r="Z55" s="24">
        <v>4000</v>
      </c>
      <c r="AA55" s="24">
        <v>1010</v>
      </c>
      <c r="AB55" s="24">
        <v>9742</v>
      </c>
      <c r="AC55" s="63">
        <v>0</v>
      </c>
      <c r="AD55" s="63"/>
      <c r="AE55" s="24">
        <f t="shared" si="5"/>
        <v>37742</v>
      </c>
      <c r="AF55" s="24">
        <f t="shared" si="6"/>
        <v>1010</v>
      </c>
      <c r="AG55" s="92"/>
    </row>
    <row r="56" spans="1:33" s="16" customFormat="1" ht="47.25" x14ac:dyDescent="0.25">
      <c r="A56" s="92"/>
      <c r="B56" s="92"/>
      <c r="C56" s="92"/>
      <c r="D56" s="92"/>
      <c r="E56" s="92"/>
      <c r="F56" s="92"/>
      <c r="G56" s="92"/>
      <c r="H56" s="92"/>
      <c r="I56" s="92"/>
      <c r="J56" s="93"/>
      <c r="K56" s="93"/>
      <c r="L56" s="93"/>
      <c r="M56" s="93"/>
      <c r="N56" s="93"/>
      <c r="O56" s="93"/>
      <c r="P56" s="93"/>
      <c r="Q56" s="92"/>
      <c r="R56" s="53" t="s">
        <v>578</v>
      </c>
      <c r="S56" s="53" t="s">
        <v>580</v>
      </c>
      <c r="T56" s="53" t="s">
        <v>36</v>
      </c>
      <c r="U56" s="53">
        <v>0</v>
      </c>
      <c r="V56" s="53">
        <v>0</v>
      </c>
      <c r="W56" s="53">
        <v>0</v>
      </c>
      <c r="X56" s="53">
        <v>200</v>
      </c>
      <c r="Y56" s="24">
        <v>0</v>
      </c>
      <c r="Z56" s="24">
        <v>40000</v>
      </c>
      <c r="AA56" s="24">
        <v>13944</v>
      </c>
      <c r="AB56" s="24">
        <v>347200</v>
      </c>
      <c r="AC56" s="63">
        <v>0</v>
      </c>
      <c r="AD56" s="63"/>
      <c r="AE56" s="24">
        <f t="shared" si="5"/>
        <v>387400</v>
      </c>
      <c r="AF56" s="24">
        <f t="shared" si="6"/>
        <v>13944</v>
      </c>
      <c r="AG56" s="92"/>
    </row>
    <row r="57" spans="1:33" s="16" customFormat="1" ht="47.25" x14ac:dyDescent="0.25">
      <c r="A57" s="92"/>
      <c r="B57" s="92"/>
      <c r="C57" s="92"/>
      <c r="D57" s="92"/>
      <c r="E57" s="92"/>
      <c r="F57" s="92"/>
      <c r="G57" s="92"/>
      <c r="H57" s="92"/>
      <c r="I57" s="92"/>
      <c r="J57" s="93"/>
      <c r="K57" s="93"/>
      <c r="L57" s="93"/>
      <c r="M57" s="93"/>
      <c r="N57" s="93"/>
      <c r="O57" s="93"/>
      <c r="P57" s="93"/>
      <c r="Q57" s="92"/>
      <c r="R57" s="53" t="s">
        <v>578</v>
      </c>
      <c r="S57" s="53" t="s">
        <v>581</v>
      </c>
      <c r="T57" s="53" t="s">
        <v>36</v>
      </c>
      <c r="U57" s="53">
        <v>0</v>
      </c>
      <c r="V57" s="53">
        <v>0</v>
      </c>
      <c r="W57" s="53">
        <v>0</v>
      </c>
      <c r="X57" s="53">
        <v>800</v>
      </c>
      <c r="Y57" s="35">
        <v>0</v>
      </c>
      <c r="Z57" s="24">
        <v>4000</v>
      </c>
      <c r="AA57" s="24">
        <v>5045</v>
      </c>
      <c r="AB57" s="24">
        <v>33942</v>
      </c>
      <c r="AC57" s="63">
        <v>0</v>
      </c>
      <c r="AD57" s="63"/>
      <c r="AE57" s="24">
        <f t="shared" si="5"/>
        <v>38742</v>
      </c>
      <c r="AF57" s="24">
        <f t="shared" si="6"/>
        <v>5045</v>
      </c>
      <c r="AG57" s="92"/>
    </row>
    <row r="58" spans="1:33" s="16" customFormat="1" ht="47.25" customHeight="1" x14ac:dyDescent="0.25">
      <c r="A58" s="92"/>
      <c r="B58" s="92"/>
      <c r="C58" s="92"/>
      <c r="D58" s="92"/>
      <c r="E58" s="92"/>
      <c r="F58" s="92"/>
      <c r="G58" s="92"/>
      <c r="H58" s="92"/>
      <c r="I58" s="92"/>
      <c r="J58" s="93"/>
      <c r="K58" s="93"/>
      <c r="L58" s="93"/>
      <c r="M58" s="93"/>
      <c r="N58" s="93"/>
      <c r="O58" s="93"/>
      <c r="P58" s="93"/>
      <c r="Q58" s="92"/>
      <c r="R58" s="53" t="s">
        <v>156</v>
      </c>
      <c r="S58" s="53" t="s">
        <v>157</v>
      </c>
      <c r="T58" s="53" t="s">
        <v>36</v>
      </c>
      <c r="U58" s="53">
        <v>670.1</v>
      </c>
      <c r="V58" s="53">
        <v>412</v>
      </c>
      <c r="W58" s="53">
        <v>412</v>
      </c>
      <c r="X58" s="53">
        <v>100</v>
      </c>
      <c r="Y58" s="35">
        <v>110.12</v>
      </c>
      <c r="Z58" s="53">
        <v>190</v>
      </c>
      <c r="AA58" s="53">
        <v>100.17</v>
      </c>
      <c r="AB58" s="53">
        <v>946</v>
      </c>
      <c r="AC58" s="63">
        <v>19.829999999999998</v>
      </c>
      <c r="AD58" s="63"/>
      <c r="AE58" s="24">
        <f t="shared" si="5"/>
        <v>1648</v>
      </c>
      <c r="AF58" s="24">
        <f t="shared" si="6"/>
        <v>642.12</v>
      </c>
      <c r="AG58" s="92"/>
    </row>
    <row r="59" spans="1:33" s="16" customFormat="1" ht="31.5" x14ac:dyDescent="0.25">
      <c r="A59" s="92"/>
      <c r="B59" s="92"/>
      <c r="C59" s="92"/>
      <c r="D59" s="92"/>
      <c r="E59" s="92"/>
      <c r="F59" s="92"/>
      <c r="G59" s="92"/>
      <c r="H59" s="92"/>
      <c r="I59" s="92"/>
      <c r="J59" s="93"/>
      <c r="K59" s="93"/>
      <c r="L59" s="93"/>
      <c r="M59" s="93"/>
      <c r="N59" s="93"/>
      <c r="O59" s="93"/>
      <c r="P59" s="93"/>
      <c r="Q59" s="92"/>
      <c r="R59" s="53" t="s">
        <v>156</v>
      </c>
      <c r="S59" s="53" t="s">
        <v>158</v>
      </c>
      <c r="T59" s="53" t="s">
        <v>36</v>
      </c>
      <c r="U59" s="24">
        <v>55294</v>
      </c>
      <c r="V59" s="24">
        <v>25000</v>
      </c>
      <c r="W59" s="24">
        <v>35880</v>
      </c>
      <c r="X59" s="24">
        <v>15000</v>
      </c>
      <c r="Y59" s="34">
        <v>11004</v>
      </c>
      <c r="Z59" s="24">
        <v>66529</v>
      </c>
      <c r="AA59" s="24">
        <v>51891</v>
      </c>
      <c r="AB59" s="24">
        <v>30000</v>
      </c>
      <c r="AC59" s="63">
        <v>0</v>
      </c>
      <c r="AD59" s="63"/>
      <c r="AE59" s="24">
        <f t="shared" si="5"/>
        <v>136529</v>
      </c>
      <c r="AF59" s="24">
        <f t="shared" si="6"/>
        <v>98775</v>
      </c>
      <c r="AG59" s="92"/>
    </row>
    <row r="60" spans="1:33" s="16" customFormat="1" ht="47.25" x14ac:dyDescent="0.25">
      <c r="A60" s="92"/>
      <c r="B60" s="92"/>
      <c r="C60" s="92"/>
      <c r="D60" s="92"/>
      <c r="E60" s="92"/>
      <c r="F60" s="92"/>
      <c r="G60" s="92"/>
      <c r="H60" s="92"/>
      <c r="I60" s="92"/>
      <c r="J60" s="93"/>
      <c r="K60" s="93"/>
      <c r="L60" s="93"/>
      <c r="M60" s="93"/>
      <c r="N60" s="93"/>
      <c r="O60" s="93"/>
      <c r="P60" s="93"/>
      <c r="Q60" s="92"/>
      <c r="R60" s="53" t="s">
        <v>159</v>
      </c>
      <c r="S60" s="53" t="s">
        <v>160</v>
      </c>
      <c r="T60" s="53" t="s">
        <v>36</v>
      </c>
      <c r="U60" s="24">
        <v>1076</v>
      </c>
      <c r="V60" s="24">
        <v>1000</v>
      </c>
      <c r="W60" s="24">
        <v>1849</v>
      </c>
      <c r="X60" s="24">
        <v>1000</v>
      </c>
      <c r="Y60" s="34">
        <v>1051</v>
      </c>
      <c r="Z60" s="24">
        <v>2000</v>
      </c>
      <c r="AA60" s="24">
        <v>6363</v>
      </c>
      <c r="AB60" s="24">
        <v>1000</v>
      </c>
      <c r="AC60" s="63">
        <v>0</v>
      </c>
      <c r="AD60" s="63"/>
      <c r="AE60" s="24">
        <f t="shared" si="5"/>
        <v>5000</v>
      </c>
      <c r="AF60" s="24">
        <f t="shared" si="6"/>
        <v>9263</v>
      </c>
      <c r="AG60" s="92"/>
    </row>
    <row r="61" spans="1:33" s="16" customFormat="1" ht="47.25" x14ac:dyDescent="0.25">
      <c r="A61" s="92"/>
      <c r="B61" s="92"/>
      <c r="C61" s="92"/>
      <c r="D61" s="92"/>
      <c r="E61" s="92"/>
      <c r="F61" s="92"/>
      <c r="G61" s="92"/>
      <c r="H61" s="92"/>
      <c r="I61" s="92"/>
      <c r="J61" s="93"/>
      <c r="K61" s="93"/>
      <c r="L61" s="93"/>
      <c r="M61" s="93"/>
      <c r="N61" s="93"/>
      <c r="O61" s="93"/>
      <c r="P61" s="93"/>
      <c r="Q61" s="92"/>
      <c r="R61" s="53" t="s">
        <v>161</v>
      </c>
      <c r="S61" s="53" t="s">
        <v>162</v>
      </c>
      <c r="T61" s="53" t="s">
        <v>36</v>
      </c>
      <c r="U61" s="24">
        <v>0</v>
      </c>
      <c r="V61" s="24">
        <v>0</v>
      </c>
      <c r="W61" s="53">
        <v>0</v>
      </c>
      <c r="X61" s="53">
        <v>0</v>
      </c>
      <c r="Y61" s="35">
        <v>0</v>
      </c>
      <c r="Z61" s="24">
        <v>1543</v>
      </c>
      <c r="AA61" s="53">
        <v>0</v>
      </c>
      <c r="AB61" s="24">
        <v>12333</v>
      </c>
      <c r="AC61" s="63">
        <v>0</v>
      </c>
      <c r="AD61" s="63"/>
      <c r="AE61" s="24">
        <f t="shared" si="5"/>
        <v>13876</v>
      </c>
      <c r="AF61" s="24">
        <f t="shared" si="6"/>
        <v>0</v>
      </c>
      <c r="AG61" s="92"/>
    </row>
    <row r="62" spans="1:33" s="16" customFormat="1" ht="47.25" x14ac:dyDescent="0.25">
      <c r="A62" s="92"/>
      <c r="B62" s="92"/>
      <c r="C62" s="92"/>
      <c r="D62" s="92"/>
      <c r="E62" s="92"/>
      <c r="F62" s="92"/>
      <c r="G62" s="92"/>
      <c r="H62" s="92"/>
      <c r="I62" s="92"/>
      <c r="J62" s="93"/>
      <c r="K62" s="93"/>
      <c r="L62" s="93"/>
      <c r="M62" s="93"/>
      <c r="N62" s="93"/>
      <c r="O62" s="93"/>
      <c r="P62" s="93"/>
      <c r="Q62" s="92"/>
      <c r="R62" s="53" t="s">
        <v>582</v>
      </c>
      <c r="S62" s="53" t="s">
        <v>583</v>
      </c>
      <c r="T62" s="53" t="s">
        <v>36</v>
      </c>
      <c r="U62" s="24">
        <v>0</v>
      </c>
      <c r="V62" s="24">
        <v>0</v>
      </c>
      <c r="W62" s="24">
        <v>0</v>
      </c>
      <c r="X62" s="24">
        <v>0</v>
      </c>
      <c r="Y62" s="34">
        <v>0</v>
      </c>
      <c r="Z62" s="24">
        <v>4</v>
      </c>
      <c r="AA62" s="53">
        <v>11</v>
      </c>
      <c r="AB62" s="24">
        <v>4</v>
      </c>
      <c r="AC62" s="63">
        <v>0</v>
      </c>
      <c r="AD62" s="63"/>
      <c r="AE62" s="24">
        <f t="shared" si="5"/>
        <v>8</v>
      </c>
      <c r="AF62" s="24">
        <f t="shared" si="6"/>
        <v>11</v>
      </c>
      <c r="AG62" s="92"/>
    </row>
    <row r="63" spans="1:33" s="16" customFormat="1" ht="31.5" x14ac:dyDescent="0.25">
      <c r="A63" s="92"/>
      <c r="B63" s="92"/>
      <c r="C63" s="92"/>
      <c r="D63" s="92"/>
      <c r="E63" s="92"/>
      <c r="F63" s="92"/>
      <c r="G63" s="92"/>
      <c r="H63" s="92"/>
      <c r="I63" s="92"/>
      <c r="J63" s="93"/>
      <c r="K63" s="93"/>
      <c r="L63" s="93"/>
      <c r="M63" s="93"/>
      <c r="N63" s="93"/>
      <c r="O63" s="93"/>
      <c r="P63" s="93"/>
      <c r="Q63" s="92"/>
      <c r="R63" s="53" t="s">
        <v>584</v>
      </c>
      <c r="S63" s="53" t="s">
        <v>585</v>
      </c>
      <c r="T63" s="53" t="s">
        <v>36</v>
      </c>
      <c r="U63" s="24">
        <v>0</v>
      </c>
      <c r="V63" s="24">
        <v>0</v>
      </c>
      <c r="W63" s="53">
        <v>0</v>
      </c>
      <c r="X63" s="53">
        <v>0</v>
      </c>
      <c r="Y63" s="35">
        <v>0</v>
      </c>
      <c r="Z63" s="24">
        <v>1000</v>
      </c>
      <c r="AA63" s="24">
        <v>1000</v>
      </c>
      <c r="AB63" s="24">
        <v>8686</v>
      </c>
      <c r="AC63" s="63">
        <v>0</v>
      </c>
      <c r="AD63" s="63"/>
      <c r="AE63" s="24">
        <f t="shared" si="5"/>
        <v>9686</v>
      </c>
      <c r="AF63" s="24">
        <f t="shared" si="6"/>
        <v>1000</v>
      </c>
      <c r="AG63" s="92"/>
    </row>
    <row r="64" spans="1:33" s="16" customFormat="1" ht="212.25" customHeight="1" x14ac:dyDescent="0.25">
      <c r="A64" s="51" t="s">
        <v>26</v>
      </c>
      <c r="B64" s="51" t="s">
        <v>27</v>
      </c>
      <c r="C64" s="51" t="s">
        <v>632</v>
      </c>
      <c r="D64" s="51" t="s">
        <v>29</v>
      </c>
      <c r="E64" s="51" t="s">
        <v>71</v>
      </c>
      <c r="F64" s="51" t="s">
        <v>639</v>
      </c>
      <c r="G64" s="51" t="s">
        <v>633</v>
      </c>
      <c r="H64" s="51" t="s">
        <v>95</v>
      </c>
      <c r="I64" s="51" t="s">
        <v>634</v>
      </c>
      <c r="J64" s="44"/>
      <c r="K64" s="44"/>
      <c r="L64" s="44"/>
      <c r="M64" s="44"/>
      <c r="N64" s="44">
        <v>105620603166</v>
      </c>
      <c r="O64" s="44">
        <v>95000000000</v>
      </c>
      <c r="P64" s="44">
        <v>130000000000</v>
      </c>
      <c r="Q64" s="51" t="s">
        <v>144</v>
      </c>
      <c r="R64" s="49" t="s">
        <v>635</v>
      </c>
      <c r="S64" s="49" t="s">
        <v>636</v>
      </c>
      <c r="T64" s="49" t="s">
        <v>102</v>
      </c>
      <c r="U64" s="25">
        <v>0</v>
      </c>
      <c r="V64" s="25">
        <v>0</v>
      </c>
      <c r="W64" s="25">
        <v>0</v>
      </c>
      <c r="X64" s="25">
        <v>0</v>
      </c>
      <c r="Y64" s="25">
        <v>0</v>
      </c>
      <c r="Z64" s="25">
        <v>1</v>
      </c>
      <c r="AA64" s="25">
        <v>1</v>
      </c>
      <c r="AB64" s="25">
        <v>1</v>
      </c>
      <c r="AC64" s="69">
        <v>0.5</v>
      </c>
      <c r="AD64" s="61"/>
      <c r="AE64" s="25">
        <f t="shared" si="5"/>
        <v>1</v>
      </c>
      <c r="AF64" s="25">
        <f>+_xlfn.IFS(T64="Acumulado",W64+Y64+AA64+AC64,T64="Capacidad",AA64,T64="Flujo",AC64,T64="Reducción",W64,T64="Stock",AA64)</f>
        <v>0.5</v>
      </c>
      <c r="AG64" s="21" t="s">
        <v>229</v>
      </c>
    </row>
    <row r="65" spans="1:33" s="16" customFormat="1" ht="31.5" x14ac:dyDescent="0.25">
      <c r="A65" s="85" t="s">
        <v>26</v>
      </c>
      <c r="B65" s="85" t="s">
        <v>27</v>
      </c>
      <c r="C65" s="85" t="s">
        <v>163</v>
      </c>
      <c r="D65" s="85" t="s">
        <v>29</v>
      </c>
      <c r="E65" s="85" t="s">
        <v>164</v>
      </c>
      <c r="F65" s="85" t="s">
        <v>165</v>
      </c>
      <c r="G65" s="85" t="s">
        <v>166</v>
      </c>
      <c r="H65" s="85" t="s">
        <v>95</v>
      </c>
      <c r="I65" s="85" t="s">
        <v>96</v>
      </c>
      <c r="J65" s="85"/>
      <c r="K65" s="85"/>
      <c r="L65" s="85"/>
      <c r="M65" s="85"/>
      <c r="N65" s="85"/>
      <c r="O65" s="85"/>
      <c r="P65" s="85"/>
      <c r="Q65" s="85"/>
      <c r="R65" s="53" t="s">
        <v>167</v>
      </c>
      <c r="S65" s="53" t="s">
        <v>168</v>
      </c>
      <c r="T65" s="53" t="s">
        <v>36</v>
      </c>
      <c r="U65" s="53">
        <v>0</v>
      </c>
      <c r="V65" s="53">
        <v>1</v>
      </c>
      <c r="W65" s="53">
        <v>1</v>
      </c>
      <c r="X65" s="53">
        <v>1</v>
      </c>
      <c r="Y65" s="35">
        <v>1</v>
      </c>
      <c r="Z65" s="53">
        <v>1</v>
      </c>
      <c r="AA65" s="53">
        <v>1</v>
      </c>
      <c r="AB65" s="53">
        <v>1</v>
      </c>
      <c r="AC65" s="63">
        <v>0.3</v>
      </c>
      <c r="AD65" s="63"/>
      <c r="AE65" s="53">
        <f t="shared" si="5"/>
        <v>4</v>
      </c>
      <c r="AF65" s="53">
        <f t="shared" si="6"/>
        <v>3.3</v>
      </c>
      <c r="AG65" s="85" t="s">
        <v>136</v>
      </c>
    </row>
    <row r="66" spans="1:33" s="16" customFormat="1" ht="66.75" customHeight="1" x14ac:dyDescent="0.25">
      <c r="A66" s="91"/>
      <c r="B66" s="91"/>
      <c r="C66" s="91"/>
      <c r="D66" s="91"/>
      <c r="E66" s="91"/>
      <c r="F66" s="91"/>
      <c r="G66" s="91"/>
      <c r="H66" s="91"/>
      <c r="I66" s="91"/>
      <c r="J66" s="91"/>
      <c r="K66" s="91"/>
      <c r="L66" s="91"/>
      <c r="M66" s="91"/>
      <c r="N66" s="91"/>
      <c r="O66" s="91"/>
      <c r="P66" s="91"/>
      <c r="Q66" s="91"/>
      <c r="R66" s="53" t="s">
        <v>169</v>
      </c>
      <c r="S66" s="53" t="s">
        <v>170</v>
      </c>
      <c r="T66" s="53" t="s">
        <v>36</v>
      </c>
      <c r="U66" s="53">
        <v>0</v>
      </c>
      <c r="V66" s="53">
        <v>0</v>
      </c>
      <c r="W66" s="53">
        <v>0</v>
      </c>
      <c r="X66" s="53">
        <v>5</v>
      </c>
      <c r="Y66" s="35">
        <v>5</v>
      </c>
      <c r="Z66" s="53">
        <v>3</v>
      </c>
      <c r="AA66" s="53">
        <v>3</v>
      </c>
      <c r="AB66" s="53">
        <v>3</v>
      </c>
      <c r="AC66" s="63">
        <v>0.48</v>
      </c>
      <c r="AD66" s="63"/>
      <c r="AE66" s="53">
        <f t="shared" si="5"/>
        <v>11</v>
      </c>
      <c r="AF66" s="53">
        <f t="shared" si="6"/>
        <v>8.48</v>
      </c>
      <c r="AG66" s="91"/>
    </row>
    <row r="67" spans="1:33" s="16" customFormat="1" ht="47.25" customHeight="1" x14ac:dyDescent="0.25">
      <c r="A67" s="91"/>
      <c r="B67" s="91"/>
      <c r="C67" s="91"/>
      <c r="D67" s="91"/>
      <c r="E67" s="91"/>
      <c r="F67" s="91"/>
      <c r="G67" s="91"/>
      <c r="H67" s="91"/>
      <c r="I67" s="91"/>
      <c r="J67" s="91"/>
      <c r="K67" s="91"/>
      <c r="L67" s="91"/>
      <c r="M67" s="91"/>
      <c r="N67" s="91"/>
      <c r="O67" s="91"/>
      <c r="P67" s="91"/>
      <c r="Q67" s="91"/>
      <c r="R67" s="53" t="s">
        <v>169</v>
      </c>
      <c r="S67" s="53" t="s">
        <v>171</v>
      </c>
      <c r="T67" s="53" t="s">
        <v>102</v>
      </c>
      <c r="U67" s="23">
        <v>0</v>
      </c>
      <c r="V67" s="23">
        <v>0</v>
      </c>
      <c r="W67" s="22">
        <v>0</v>
      </c>
      <c r="X67" s="23">
        <v>1</v>
      </c>
      <c r="Y67" s="36">
        <v>1</v>
      </c>
      <c r="Z67" s="23">
        <v>1</v>
      </c>
      <c r="AA67" s="23">
        <v>1</v>
      </c>
      <c r="AB67" s="23">
        <v>1</v>
      </c>
      <c r="AC67" s="66">
        <v>0.16</v>
      </c>
      <c r="AD67" s="66"/>
      <c r="AE67" s="23">
        <f t="shared" si="5"/>
        <v>1</v>
      </c>
      <c r="AF67" s="23">
        <f>+_xlfn.IFS(T67="Acumulado",W67+Y67+AA67+AC67,T67="Capacidad",AA67,T67="Flujo",AC67,T67="Reducción",AA67,T67="Stock",AA67)</f>
        <v>0.16</v>
      </c>
      <c r="AG67" s="91"/>
    </row>
    <row r="68" spans="1:33" s="16" customFormat="1" ht="81" customHeight="1" x14ac:dyDescent="0.25">
      <c r="A68" s="91"/>
      <c r="B68" s="91"/>
      <c r="C68" s="91"/>
      <c r="D68" s="91"/>
      <c r="E68" s="91"/>
      <c r="F68" s="91"/>
      <c r="G68" s="91"/>
      <c r="H68" s="91"/>
      <c r="I68" s="91"/>
      <c r="J68" s="91"/>
      <c r="K68" s="91"/>
      <c r="L68" s="91"/>
      <c r="M68" s="91"/>
      <c r="N68" s="91"/>
      <c r="O68" s="91"/>
      <c r="P68" s="91"/>
      <c r="Q68" s="91"/>
      <c r="R68" s="53" t="s">
        <v>169</v>
      </c>
      <c r="S68" s="53" t="s">
        <v>172</v>
      </c>
      <c r="T68" s="53" t="s">
        <v>36</v>
      </c>
      <c r="U68" s="53">
        <v>0</v>
      </c>
      <c r="V68" s="53">
        <v>0</v>
      </c>
      <c r="W68" s="53">
        <v>0</v>
      </c>
      <c r="X68" s="53">
        <v>2</v>
      </c>
      <c r="Y68" s="35">
        <v>2</v>
      </c>
      <c r="Z68" s="53">
        <v>0</v>
      </c>
      <c r="AA68" s="53">
        <v>1</v>
      </c>
      <c r="AB68" s="53">
        <v>0</v>
      </c>
      <c r="AC68" s="63">
        <v>0.16</v>
      </c>
      <c r="AD68" s="63"/>
      <c r="AE68" s="53">
        <f t="shared" si="5"/>
        <v>2</v>
      </c>
      <c r="AF68" s="53">
        <f>+_xlfn.IFS(T68="Acumulado",W68+Y68+AA68+AC68,T68="Capacidad",AA68,T68="Flujo",AA68,T68="Reducción",W68,T68="Stock",AA68)</f>
        <v>3.16</v>
      </c>
      <c r="AG68" s="91"/>
    </row>
    <row r="69" spans="1:33" s="16" customFormat="1" ht="92.25" customHeight="1" x14ac:dyDescent="0.25">
      <c r="A69" s="86"/>
      <c r="B69" s="86"/>
      <c r="C69" s="86"/>
      <c r="D69" s="86"/>
      <c r="E69" s="86"/>
      <c r="F69" s="86"/>
      <c r="G69" s="86"/>
      <c r="H69" s="86"/>
      <c r="I69" s="86"/>
      <c r="J69" s="86"/>
      <c r="K69" s="86"/>
      <c r="L69" s="86"/>
      <c r="M69" s="86"/>
      <c r="N69" s="86"/>
      <c r="O69" s="86"/>
      <c r="P69" s="86"/>
      <c r="Q69" s="86"/>
      <c r="R69" s="53" t="s">
        <v>169</v>
      </c>
      <c r="S69" s="53" t="s">
        <v>173</v>
      </c>
      <c r="T69" s="53" t="s">
        <v>36</v>
      </c>
      <c r="U69" s="53">
        <v>0</v>
      </c>
      <c r="V69" s="53">
        <v>0</v>
      </c>
      <c r="W69" s="53">
        <v>0</v>
      </c>
      <c r="X69" s="53">
        <v>3</v>
      </c>
      <c r="Y69" s="35">
        <v>3</v>
      </c>
      <c r="Z69" s="53">
        <v>3</v>
      </c>
      <c r="AA69" s="53">
        <v>3</v>
      </c>
      <c r="AB69" s="53">
        <v>3</v>
      </c>
      <c r="AC69" s="63">
        <v>0.48</v>
      </c>
      <c r="AD69" s="63"/>
      <c r="AE69" s="53">
        <f t="shared" si="5"/>
        <v>9</v>
      </c>
      <c r="AF69" s="53">
        <f>+_xlfn.IFS(T69="Acumulado",W69+Y69+AA69+AC69,T69="Capacidad",AA69,T69="Flujo",AA69,T69="Reducción",W69,T69="Stock",AA69)</f>
        <v>6.48</v>
      </c>
      <c r="AG69" s="86"/>
    </row>
    <row r="70" spans="1:33" s="16" customFormat="1" ht="31.5" x14ac:dyDescent="0.25">
      <c r="A70" s="85" t="s">
        <v>26</v>
      </c>
      <c r="B70" s="85" t="s">
        <v>27</v>
      </c>
      <c r="C70" s="85" t="s">
        <v>163</v>
      </c>
      <c r="D70" s="85" t="s">
        <v>29</v>
      </c>
      <c r="E70" s="85" t="s">
        <v>164</v>
      </c>
      <c r="F70" s="85" t="s">
        <v>174</v>
      </c>
      <c r="G70" s="85" t="s">
        <v>175</v>
      </c>
      <c r="H70" s="85" t="s">
        <v>95</v>
      </c>
      <c r="I70" s="85" t="s">
        <v>96</v>
      </c>
      <c r="J70" s="85"/>
      <c r="K70" s="85"/>
      <c r="L70" s="85"/>
      <c r="M70" s="85"/>
      <c r="N70" s="85"/>
      <c r="O70" s="85"/>
      <c r="P70" s="85"/>
      <c r="Q70" s="85"/>
      <c r="R70" s="53" t="s">
        <v>176</v>
      </c>
      <c r="S70" s="53" t="s">
        <v>177</v>
      </c>
      <c r="T70" s="53" t="s">
        <v>36</v>
      </c>
      <c r="U70" s="53">
        <v>0</v>
      </c>
      <c r="V70" s="53">
        <v>1</v>
      </c>
      <c r="W70" s="53">
        <v>1</v>
      </c>
      <c r="X70" s="53">
        <v>0</v>
      </c>
      <c r="Y70" s="53"/>
      <c r="Z70" s="53">
        <v>0</v>
      </c>
      <c r="AA70" s="53"/>
      <c r="AB70" s="53">
        <v>0</v>
      </c>
      <c r="AC70" s="63"/>
      <c r="AD70" s="63"/>
      <c r="AE70" s="53">
        <f t="shared" si="5"/>
        <v>1</v>
      </c>
      <c r="AF70" s="53">
        <f>+_xlfn.IFS(T70="Acumulado",W70+Y70+AA70+AC70,T70="Capacidad",AA70,T70="Flujo",AA70,T70="Reducción",W70,T70="Stock",AA70)</f>
        <v>1</v>
      </c>
      <c r="AG70" s="85" t="s">
        <v>136</v>
      </c>
    </row>
    <row r="71" spans="1:33" s="16" customFormat="1" x14ac:dyDescent="0.25">
      <c r="A71" s="91"/>
      <c r="B71" s="91"/>
      <c r="C71" s="91"/>
      <c r="D71" s="91"/>
      <c r="E71" s="91"/>
      <c r="F71" s="91"/>
      <c r="G71" s="91"/>
      <c r="H71" s="91"/>
      <c r="I71" s="91"/>
      <c r="J71" s="91"/>
      <c r="K71" s="91"/>
      <c r="L71" s="91"/>
      <c r="M71" s="91"/>
      <c r="N71" s="91"/>
      <c r="O71" s="91"/>
      <c r="P71" s="91"/>
      <c r="Q71" s="91"/>
      <c r="R71" s="53" t="s">
        <v>176</v>
      </c>
      <c r="S71" s="53" t="s">
        <v>178</v>
      </c>
      <c r="T71" s="53" t="s">
        <v>36</v>
      </c>
      <c r="U71" s="53">
        <v>0</v>
      </c>
      <c r="V71" s="53">
        <v>1</v>
      </c>
      <c r="W71" s="53">
        <v>1</v>
      </c>
      <c r="X71" s="53">
        <v>0</v>
      </c>
      <c r="Y71" s="53"/>
      <c r="Z71" s="53">
        <v>0</v>
      </c>
      <c r="AA71" s="53"/>
      <c r="AB71" s="53">
        <v>0</v>
      </c>
      <c r="AC71" s="63"/>
      <c r="AD71" s="63"/>
      <c r="AE71" s="53">
        <f t="shared" si="5"/>
        <v>1</v>
      </c>
      <c r="AF71" s="53">
        <f>+_xlfn.IFS(T71="Acumulado",W71+Y71+AA71+AC71,T71="Capacidad",AA71,T71="Flujo",AA71,T71="Reducción",W71,T71="Stock",AA71)</f>
        <v>1</v>
      </c>
      <c r="AG71" s="91"/>
    </row>
    <row r="72" spans="1:33" s="16" customFormat="1" x14ac:dyDescent="0.25">
      <c r="A72" s="91"/>
      <c r="B72" s="91"/>
      <c r="C72" s="91"/>
      <c r="D72" s="91"/>
      <c r="E72" s="91"/>
      <c r="F72" s="91"/>
      <c r="G72" s="91"/>
      <c r="H72" s="91"/>
      <c r="I72" s="91"/>
      <c r="J72" s="91"/>
      <c r="K72" s="91"/>
      <c r="L72" s="91"/>
      <c r="M72" s="91"/>
      <c r="N72" s="91"/>
      <c r="O72" s="91"/>
      <c r="P72" s="91"/>
      <c r="Q72" s="91"/>
      <c r="R72" s="53" t="s">
        <v>179</v>
      </c>
      <c r="S72" s="53" t="s">
        <v>180</v>
      </c>
      <c r="T72" s="53" t="s">
        <v>36</v>
      </c>
      <c r="U72" s="53">
        <v>0</v>
      </c>
      <c r="V72" s="53">
        <v>3</v>
      </c>
      <c r="W72" s="53">
        <v>3</v>
      </c>
      <c r="X72" s="53">
        <v>0</v>
      </c>
      <c r="Y72" s="53"/>
      <c r="Z72" s="53">
        <v>0</v>
      </c>
      <c r="AA72" s="53"/>
      <c r="AB72" s="53">
        <v>0</v>
      </c>
      <c r="AC72" s="63"/>
      <c r="AD72" s="63"/>
      <c r="AE72" s="53">
        <f t="shared" si="5"/>
        <v>3</v>
      </c>
      <c r="AF72" s="53">
        <f>+_xlfn.IFS(T72="Acumulado",W72+Y72+AA72+AC72,T72="Capacidad",AA72,T72="Flujo",AA72,T72="Reducción",W72,T72="Stock",AA72)</f>
        <v>3</v>
      </c>
      <c r="AG72" s="91"/>
    </row>
    <row r="73" spans="1:33" s="16" customFormat="1" ht="139.5" customHeight="1" x14ac:dyDescent="0.25">
      <c r="A73" s="91"/>
      <c r="B73" s="91"/>
      <c r="C73" s="91"/>
      <c r="D73" s="91"/>
      <c r="E73" s="91"/>
      <c r="F73" s="91"/>
      <c r="G73" s="91"/>
      <c r="H73" s="91"/>
      <c r="I73" s="91"/>
      <c r="J73" s="91"/>
      <c r="K73" s="91"/>
      <c r="L73" s="91"/>
      <c r="M73" s="91"/>
      <c r="N73" s="91"/>
      <c r="O73" s="91"/>
      <c r="P73" s="91"/>
      <c r="Q73" s="91"/>
      <c r="R73" s="53" t="s">
        <v>181</v>
      </c>
      <c r="S73" s="53" t="s">
        <v>182</v>
      </c>
      <c r="T73" s="53" t="s">
        <v>102</v>
      </c>
      <c r="U73" s="22">
        <v>0.9</v>
      </c>
      <c r="V73" s="22">
        <v>0</v>
      </c>
      <c r="W73" s="53"/>
      <c r="X73" s="22">
        <v>0.9</v>
      </c>
      <c r="Y73" s="26">
        <v>0.88239999999999996</v>
      </c>
      <c r="Z73" s="22">
        <v>0.9</v>
      </c>
      <c r="AA73" s="45">
        <v>0.75</v>
      </c>
      <c r="AB73" s="22">
        <v>0.8</v>
      </c>
      <c r="AC73" s="66">
        <v>0.72599999999999998</v>
      </c>
      <c r="AD73" s="66"/>
      <c r="AE73" s="23">
        <f t="shared" si="5"/>
        <v>0.8</v>
      </c>
      <c r="AF73" s="41">
        <f>+_xlfn.IFS(T73="Acumulado",W73+Y73+AA73+AC73,T73="Capacidad",AA73,T73="Flujo",AC73,T73="Reducción",AA73,T73="Stock",AA73)</f>
        <v>0.72599999999999998</v>
      </c>
      <c r="AG73" s="91"/>
    </row>
    <row r="74" spans="1:33" s="16" customFormat="1" ht="69" customHeight="1" x14ac:dyDescent="0.25">
      <c r="A74" s="91"/>
      <c r="B74" s="91"/>
      <c r="C74" s="91"/>
      <c r="D74" s="91"/>
      <c r="E74" s="91"/>
      <c r="F74" s="91"/>
      <c r="G74" s="91"/>
      <c r="H74" s="91"/>
      <c r="I74" s="91"/>
      <c r="J74" s="91"/>
      <c r="K74" s="91"/>
      <c r="L74" s="91"/>
      <c r="M74" s="91"/>
      <c r="N74" s="91"/>
      <c r="O74" s="91"/>
      <c r="P74" s="91"/>
      <c r="Q74" s="91"/>
      <c r="R74" s="53" t="s">
        <v>183</v>
      </c>
      <c r="S74" s="53" t="s">
        <v>184</v>
      </c>
      <c r="T74" s="53" t="s">
        <v>70</v>
      </c>
      <c r="U74" s="53">
        <v>23</v>
      </c>
      <c r="V74" s="53">
        <v>0</v>
      </c>
      <c r="W74" s="53"/>
      <c r="X74" s="53">
        <v>20</v>
      </c>
      <c r="Y74" s="53">
        <v>35.9</v>
      </c>
      <c r="Z74" s="53">
        <v>18</v>
      </c>
      <c r="AA74" s="53">
        <v>31</v>
      </c>
      <c r="AB74" s="53">
        <v>31</v>
      </c>
      <c r="AC74" s="63">
        <v>14.58</v>
      </c>
      <c r="AD74" s="63"/>
      <c r="AE74" s="53">
        <f>+_xlfn.IFS(T74="Acumulado",V74+X74+Z74+AB74,T74="Capacidad",AB74,T74="Flujo",AB74,T74="Reducción",AB74,T74="Stock",AB74)</f>
        <v>31</v>
      </c>
      <c r="AF74" s="47">
        <f>+_xlfn.IFS(T74="Acumulado",W74+Y74+AA74+AC74,T74="Capacidad",AC74,T74="Flujo",Y74,T74="Reducción",W74,T74="Stock",Y74)</f>
        <v>14.58</v>
      </c>
      <c r="AG74" s="91"/>
    </row>
    <row r="75" spans="1:33" s="16" customFormat="1" ht="47.25" customHeight="1" x14ac:dyDescent="0.25">
      <c r="A75" s="91"/>
      <c r="B75" s="91"/>
      <c r="C75" s="91"/>
      <c r="D75" s="91"/>
      <c r="E75" s="91"/>
      <c r="F75" s="91"/>
      <c r="G75" s="91"/>
      <c r="H75" s="91"/>
      <c r="I75" s="91"/>
      <c r="J75" s="91"/>
      <c r="K75" s="91"/>
      <c r="L75" s="91"/>
      <c r="M75" s="91"/>
      <c r="N75" s="91"/>
      <c r="O75" s="91"/>
      <c r="P75" s="91"/>
      <c r="Q75" s="91"/>
      <c r="R75" s="53" t="s">
        <v>181</v>
      </c>
      <c r="S75" s="53" t="s">
        <v>185</v>
      </c>
      <c r="T75" s="53" t="s">
        <v>70</v>
      </c>
      <c r="U75" s="24">
        <v>6500</v>
      </c>
      <c r="V75" s="53">
        <v>0</v>
      </c>
      <c r="W75" s="53"/>
      <c r="X75" s="24">
        <v>13000</v>
      </c>
      <c r="Y75" s="24">
        <v>13317</v>
      </c>
      <c r="Z75" s="24">
        <v>26000</v>
      </c>
      <c r="AA75" s="24">
        <v>22935</v>
      </c>
      <c r="AB75" s="24">
        <v>27000</v>
      </c>
      <c r="AC75" s="65">
        <v>23001</v>
      </c>
      <c r="AD75" s="65"/>
      <c r="AE75" s="24">
        <f>+_xlfn.IFS(T75="Acumulado",V75+X75+Z75+AB75,T75="Capacidad",AB75,T75="Flujo",AB75,T75="Reducción",AB75,T75="Stock",AB75)</f>
        <v>27000</v>
      </c>
      <c r="AF75" s="24">
        <f>+_xlfn.IFS(T75="Acumulado",W75+Y75+AA75+AC75,T75="Capacidad",AC75,T75="Flujo",Y75,T75="Reducción",W75,T75="Stock",Y75)</f>
        <v>23001</v>
      </c>
      <c r="AG75" s="91"/>
    </row>
    <row r="76" spans="1:33" s="16" customFormat="1" ht="31.5" x14ac:dyDescent="0.25">
      <c r="A76" s="86"/>
      <c r="B76" s="86"/>
      <c r="C76" s="86"/>
      <c r="D76" s="86"/>
      <c r="E76" s="86"/>
      <c r="F76" s="86"/>
      <c r="G76" s="86"/>
      <c r="H76" s="86"/>
      <c r="I76" s="86"/>
      <c r="J76" s="86"/>
      <c r="K76" s="86"/>
      <c r="L76" s="86"/>
      <c r="M76" s="86"/>
      <c r="N76" s="86"/>
      <c r="O76" s="86"/>
      <c r="P76" s="86"/>
      <c r="Q76" s="86"/>
      <c r="R76" s="53" t="s">
        <v>181</v>
      </c>
      <c r="S76" s="53" t="s">
        <v>186</v>
      </c>
      <c r="T76" s="53" t="s">
        <v>36</v>
      </c>
      <c r="U76" s="53">
        <v>6</v>
      </c>
      <c r="V76" s="53">
        <v>0</v>
      </c>
      <c r="W76" s="53">
        <f>+(26*Y76)/100</f>
        <v>2.08</v>
      </c>
      <c r="X76" s="53">
        <v>11</v>
      </c>
      <c r="Y76" s="24">
        <v>8</v>
      </c>
      <c r="Z76" s="53">
        <v>50</v>
      </c>
      <c r="AA76" s="53">
        <v>50</v>
      </c>
      <c r="AB76" s="53">
        <v>45</v>
      </c>
      <c r="AC76" s="63">
        <v>0</v>
      </c>
      <c r="AD76" s="63"/>
      <c r="AE76" s="53">
        <f>+_xlfn.IFS(T76="Acumulado",V76+X76+Z76+AB76,T76="Capacidad",AB76,T76="Flujo",AB76,T76="Reducción",AB76,T76="Stock",AB76)</f>
        <v>106</v>
      </c>
      <c r="AF76" s="24">
        <f>+_xlfn.IFS(T76="Acumulado",W76+Y76+AA76+AC76,T76="Capacidad",AA76,T76="Flujo",AA76,T76="Reducción",W76,T76="Stock",AA76)</f>
        <v>60.08</v>
      </c>
      <c r="AG76" s="86"/>
    </row>
    <row r="77" spans="1:33" s="16" customFormat="1" ht="78.75" x14ac:dyDescent="0.25">
      <c r="A77" s="53" t="s">
        <v>26</v>
      </c>
      <c r="B77" s="53" t="s">
        <v>27</v>
      </c>
      <c r="C77" s="53" t="s">
        <v>28</v>
      </c>
      <c r="D77" s="53" t="s">
        <v>29</v>
      </c>
      <c r="E77" s="53" t="s">
        <v>30</v>
      </c>
      <c r="F77" s="53" t="s">
        <v>187</v>
      </c>
      <c r="G77" s="53" t="s">
        <v>188</v>
      </c>
      <c r="H77" s="53" t="s">
        <v>95</v>
      </c>
      <c r="I77" s="53" t="s">
        <v>96</v>
      </c>
      <c r="J77" s="13"/>
      <c r="K77" s="13"/>
      <c r="L77" s="13"/>
      <c r="M77" s="13"/>
      <c r="N77" s="13"/>
      <c r="O77" s="13"/>
      <c r="P77" s="13"/>
      <c r="Q77" s="53"/>
      <c r="R77" s="53" t="s">
        <v>189</v>
      </c>
      <c r="S77" s="53" t="s">
        <v>190</v>
      </c>
      <c r="T77" s="53" t="s">
        <v>70</v>
      </c>
      <c r="U77" s="22">
        <v>0</v>
      </c>
      <c r="V77" s="22">
        <v>1</v>
      </c>
      <c r="W77" s="22">
        <v>0.9</v>
      </c>
      <c r="X77" s="22">
        <v>0</v>
      </c>
      <c r="Y77" s="36">
        <v>1</v>
      </c>
      <c r="Z77" s="22">
        <v>0</v>
      </c>
      <c r="AA77" s="53"/>
      <c r="AB77" s="22">
        <v>0</v>
      </c>
      <c r="AC77" s="63"/>
      <c r="AD77" s="63"/>
      <c r="AE77" s="23">
        <f>+_xlfn.IFS(T77="Acumulado",V77+X77+Z77+AB77,T77="Capacidad",V77,T77="Flujo",V77,T77="Reducción",V77,T77="Stock",V77)</f>
        <v>1</v>
      </c>
      <c r="AF77" s="23">
        <f>+_xlfn.IFS(T77="Acumulado",W77+Y77+AA77+AC77,T77="Capacidad",Y77,T77="Flujo",Y77,T77="Reducción",W77,T77="Stock",Y77)</f>
        <v>1</v>
      </c>
      <c r="AG77" s="53" t="s">
        <v>191</v>
      </c>
    </row>
    <row r="78" spans="1:33" s="16" customFormat="1" ht="63" x14ac:dyDescent="0.25">
      <c r="A78" s="53" t="s">
        <v>26</v>
      </c>
      <c r="B78" s="53" t="s">
        <v>27</v>
      </c>
      <c r="C78" s="53" t="s">
        <v>28</v>
      </c>
      <c r="D78" s="53" t="s">
        <v>29</v>
      </c>
      <c r="E78" s="53" t="s">
        <v>30</v>
      </c>
      <c r="F78" s="53" t="s">
        <v>192</v>
      </c>
      <c r="G78" s="53" t="s">
        <v>193</v>
      </c>
      <c r="H78" s="53" t="s">
        <v>95</v>
      </c>
      <c r="I78" s="53" t="s">
        <v>96</v>
      </c>
      <c r="J78" s="13"/>
      <c r="K78" s="13"/>
      <c r="L78" s="13"/>
      <c r="M78" s="13"/>
      <c r="N78" s="13"/>
      <c r="O78" s="13"/>
      <c r="P78" s="13"/>
      <c r="Q78" s="53"/>
      <c r="R78" s="53" t="s">
        <v>189</v>
      </c>
      <c r="S78" s="53" t="s">
        <v>190</v>
      </c>
      <c r="T78" s="53" t="s">
        <v>70</v>
      </c>
      <c r="U78" s="22">
        <v>0</v>
      </c>
      <c r="V78" s="22">
        <v>1</v>
      </c>
      <c r="W78" s="22">
        <v>0.86399999999999999</v>
      </c>
      <c r="X78" s="22">
        <v>0</v>
      </c>
      <c r="Y78" s="36">
        <v>1</v>
      </c>
      <c r="Z78" s="22">
        <v>0</v>
      </c>
      <c r="AA78" s="53"/>
      <c r="AB78" s="22">
        <v>0</v>
      </c>
      <c r="AC78" s="63"/>
      <c r="AD78" s="63"/>
      <c r="AE78" s="23">
        <f>+_xlfn.IFS(T78="Acumulado",V78+X78+Z78+AB78,T78="Capacidad",V78,T78="Flujo",V78,T78="Reducción",V78,T78="Stock",V78)</f>
        <v>1</v>
      </c>
      <c r="AF78" s="23">
        <f>+_xlfn.IFS(T78="Acumulado",W78+Y78+AA78+AC78,T78="Capacidad",Y78,T78="Flujo",Y78,T78="Reducción",W78,T78="Stock",Y78)</f>
        <v>1</v>
      </c>
      <c r="AG78" s="53" t="s">
        <v>191</v>
      </c>
    </row>
    <row r="79" spans="1:33" s="16" customFormat="1" ht="110.25" x14ac:dyDescent="0.25">
      <c r="A79" s="53" t="s">
        <v>26</v>
      </c>
      <c r="B79" s="53" t="s">
        <v>27</v>
      </c>
      <c r="C79" s="53" t="s">
        <v>28</v>
      </c>
      <c r="D79" s="53" t="s">
        <v>29</v>
      </c>
      <c r="E79" s="53" t="s">
        <v>30</v>
      </c>
      <c r="F79" s="53" t="s">
        <v>194</v>
      </c>
      <c r="G79" s="53" t="s">
        <v>195</v>
      </c>
      <c r="H79" s="53" t="s">
        <v>95</v>
      </c>
      <c r="I79" s="53" t="s">
        <v>96</v>
      </c>
      <c r="J79" s="13"/>
      <c r="K79" s="13"/>
      <c r="L79" s="13"/>
      <c r="M79" s="13"/>
      <c r="N79" s="13"/>
      <c r="O79" s="13"/>
      <c r="P79" s="13"/>
      <c r="Q79" s="53"/>
      <c r="R79" s="53" t="s">
        <v>189</v>
      </c>
      <c r="S79" s="53" t="s">
        <v>190</v>
      </c>
      <c r="T79" s="53" t="s">
        <v>70</v>
      </c>
      <c r="U79" s="22">
        <v>0</v>
      </c>
      <c r="V79" s="22">
        <v>0</v>
      </c>
      <c r="W79" s="22"/>
      <c r="X79" s="22">
        <v>0.3</v>
      </c>
      <c r="Y79" s="36">
        <v>0.3</v>
      </c>
      <c r="Z79" s="22">
        <v>0.7</v>
      </c>
      <c r="AA79" s="22">
        <v>0.6</v>
      </c>
      <c r="AB79" s="22">
        <v>1</v>
      </c>
      <c r="AC79" s="68">
        <v>1</v>
      </c>
      <c r="AD79" s="63"/>
      <c r="AE79" s="23">
        <f>+_xlfn.IFS(T79="Acumulado",V79+X79+Z79+AB79,T79="Capacidad",AB79,T79="Flujo",V79,T79="Reducción",V79,T79="Stock",V79)</f>
        <v>1</v>
      </c>
      <c r="AF79" s="23">
        <f>+_xlfn.IFS(T79="Acumulado",W79+Y79+AA79+AC79,T79="Capacidad",AC79,T79="Flujo",AA79,T79="Reducción",W79,T79="Stock",AA79)</f>
        <v>1</v>
      </c>
      <c r="AG79" s="53" t="s">
        <v>191</v>
      </c>
    </row>
    <row r="80" spans="1:33" s="16" customFormat="1" ht="240.75" customHeight="1" x14ac:dyDescent="0.25">
      <c r="A80" s="53" t="s">
        <v>26</v>
      </c>
      <c r="B80" s="53" t="s">
        <v>27</v>
      </c>
      <c r="C80" s="53" t="s">
        <v>625</v>
      </c>
      <c r="D80" s="53" t="s">
        <v>29</v>
      </c>
      <c r="E80" s="53" t="s">
        <v>30</v>
      </c>
      <c r="F80" s="53" t="s">
        <v>586</v>
      </c>
      <c r="G80" s="53" t="s">
        <v>196</v>
      </c>
      <c r="H80" s="53" t="s">
        <v>95</v>
      </c>
      <c r="I80" s="53" t="s">
        <v>96</v>
      </c>
      <c r="J80" s="13"/>
      <c r="K80" s="13"/>
      <c r="L80" s="13"/>
      <c r="M80" s="13"/>
      <c r="N80" s="13"/>
      <c r="O80" s="13"/>
      <c r="P80" s="13"/>
      <c r="Q80" s="53"/>
      <c r="R80" s="53" t="s">
        <v>189</v>
      </c>
      <c r="S80" s="53" t="s">
        <v>190</v>
      </c>
      <c r="T80" s="53" t="s">
        <v>36</v>
      </c>
      <c r="U80" s="22">
        <v>0</v>
      </c>
      <c r="V80" s="22">
        <v>0</v>
      </c>
      <c r="W80" s="22"/>
      <c r="X80" s="22">
        <v>0.3</v>
      </c>
      <c r="Y80" s="36">
        <v>0.3</v>
      </c>
      <c r="Z80" s="36">
        <v>0.7</v>
      </c>
      <c r="AA80" s="22">
        <v>0.56000000000000005</v>
      </c>
      <c r="AB80" s="36">
        <v>0</v>
      </c>
      <c r="AC80" s="70">
        <v>8.4000000000000005E-2</v>
      </c>
      <c r="AD80" s="63"/>
      <c r="AE80" s="23">
        <f>+_xlfn.IFS(T80="Acumulado",V80+X80+Z80+AB80,T80="Capacidad",V80,T80="Flujo",V80,T80="Reducción",V80,T80="Stock",V80)</f>
        <v>1</v>
      </c>
      <c r="AF80" s="23">
        <f>+_xlfn.IFS(T80="Acumulado",W80+Y80+AA80+AC80,T80="Capacidad",AA80,T80="Flujo",AA80,T80="Reducción",W80,T80="Stock",AA80)</f>
        <v>0.94400000000000006</v>
      </c>
      <c r="AG80" s="53" t="s">
        <v>191</v>
      </c>
    </row>
    <row r="81" spans="1:33" s="16" customFormat="1" ht="126" x14ac:dyDescent="0.25">
      <c r="A81" s="53" t="s">
        <v>26</v>
      </c>
      <c r="B81" s="53" t="s">
        <v>27</v>
      </c>
      <c r="C81" s="53" t="s">
        <v>28</v>
      </c>
      <c r="D81" s="53" t="s">
        <v>29</v>
      </c>
      <c r="E81" s="53" t="s">
        <v>30</v>
      </c>
      <c r="F81" s="53" t="s">
        <v>197</v>
      </c>
      <c r="G81" s="53" t="s">
        <v>198</v>
      </c>
      <c r="H81" s="53" t="s">
        <v>95</v>
      </c>
      <c r="I81" s="53" t="s">
        <v>96</v>
      </c>
      <c r="J81" s="13"/>
      <c r="K81" s="13"/>
      <c r="L81" s="13"/>
      <c r="M81" s="13"/>
      <c r="N81" s="13"/>
      <c r="O81" s="13"/>
      <c r="P81" s="13"/>
      <c r="Q81" s="53"/>
      <c r="R81" s="53" t="s">
        <v>199</v>
      </c>
      <c r="S81" s="53" t="s">
        <v>200</v>
      </c>
      <c r="T81" s="53" t="s">
        <v>102</v>
      </c>
      <c r="U81" s="22">
        <v>0</v>
      </c>
      <c r="V81" s="22">
        <v>0</v>
      </c>
      <c r="W81" s="22"/>
      <c r="X81" s="22">
        <v>1</v>
      </c>
      <c r="Y81" s="36">
        <v>1</v>
      </c>
      <c r="Z81" s="22">
        <v>0</v>
      </c>
      <c r="AA81" s="53"/>
      <c r="AB81" s="22">
        <v>0</v>
      </c>
      <c r="AC81" s="63"/>
      <c r="AD81" s="63"/>
      <c r="AE81" s="23">
        <f>+_xlfn.IFS(T81="Acumulado",V81+X81+Z81+AB81,T81="Capacidad",V81,T81="Flujo",X81,T81="Reducción",V81,T81="Stock",V81)</f>
        <v>1</v>
      </c>
      <c r="AF81" s="23">
        <f>+_xlfn.IFS(T81="Acumulado",W81+Y81+AA81+AC81,T81="Capacidad",Y81,T81="Flujo",Y81,T81="Reducción",W81,T81="Stock",Y81)</f>
        <v>1</v>
      </c>
      <c r="AG81" s="53" t="s">
        <v>191</v>
      </c>
    </row>
    <row r="82" spans="1:33" s="16" customFormat="1" ht="106.5" customHeight="1" x14ac:dyDescent="0.25">
      <c r="A82" s="53" t="s">
        <v>26</v>
      </c>
      <c r="B82" s="53" t="s">
        <v>27</v>
      </c>
      <c r="C82" s="53" t="s">
        <v>28</v>
      </c>
      <c r="D82" s="53" t="s">
        <v>29</v>
      </c>
      <c r="E82" s="53" t="s">
        <v>201</v>
      </c>
      <c r="F82" s="53" t="s">
        <v>202</v>
      </c>
      <c r="G82" s="53" t="s">
        <v>203</v>
      </c>
      <c r="H82" s="53" t="s">
        <v>95</v>
      </c>
      <c r="I82" s="53" t="s">
        <v>96</v>
      </c>
      <c r="J82" s="13"/>
      <c r="K82" s="13"/>
      <c r="L82" s="13"/>
      <c r="M82" s="13"/>
      <c r="N82" s="13"/>
      <c r="O82" s="13"/>
      <c r="P82" s="13"/>
      <c r="Q82" s="53"/>
      <c r="R82" s="53" t="s">
        <v>204</v>
      </c>
      <c r="S82" s="53" t="s">
        <v>587</v>
      </c>
      <c r="T82" s="53" t="s">
        <v>70</v>
      </c>
      <c r="U82" s="26">
        <v>0.879</v>
      </c>
      <c r="V82" s="26">
        <v>0.92949999999999999</v>
      </c>
      <c r="W82" s="26">
        <v>0.92949999999999999</v>
      </c>
      <c r="X82" s="26">
        <v>0.92949999999999999</v>
      </c>
      <c r="Y82" s="26">
        <v>0.92949999999999999</v>
      </c>
      <c r="Z82" s="26">
        <v>0.92949999999999999</v>
      </c>
      <c r="AA82" s="41">
        <v>0.92959999999999998</v>
      </c>
      <c r="AB82" s="41">
        <v>0.93030000000000002</v>
      </c>
      <c r="AC82" s="71">
        <v>0.92959999999999998</v>
      </c>
      <c r="AD82" s="66"/>
      <c r="AE82" s="41">
        <f>+_xlfn.IFS(T82="Acumulado",V82+X82+Z82+AB82,T82="Capacidad",AB82,T82="Flujo",V82,T82="Reducción",V82,T82="Stock",V82)</f>
        <v>0.93030000000000002</v>
      </c>
      <c r="AF82" s="41">
        <f>+_xlfn.IFS(T82="Acumulado",W82+Y82+AA82+AC82,T82="Capacidad",AC82,T82="Flujo",AA82,T82="Reducción",W82,T82="Stock",AA82)</f>
        <v>0.92959999999999998</v>
      </c>
      <c r="AG82" s="53" t="s">
        <v>64</v>
      </c>
    </row>
    <row r="83" spans="1:33" s="16" customFormat="1" ht="190.5" customHeight="1" x14ac:dyDescent="0.25">
      <c r="A83" s="53" t="s">
        <v>26</v>
      </c>
      <c r="B83" s="53" t="s">
        <v>27</v>
      </c>
      <c r="C83" s="53" t="s">
        <v>626</v>
      </c>
      <c r="D83" s="53" t="s">
        <v>29</v>
      </c>
      <c r="E83" s="50" t="s">
        <v>201</v>
      </c>
      <c r="F83" s="50" t="s">
        <v>588</v>
      </c>
      <c r="G83" s="50" t="s">
        <v>560</v>
      </c>
      <c r="H83" s="50" t="s">
        <v>95</v>
      </c>
      <c r="I83" s="50" t="s">
        <v>96</v>
      </c>
      <c r="J83" s="58"/>
      <c r="K83" s="58"/>
      <c r="L83" s="58"/>
      <c r="M83" s="58"/>
      <c r="N83" s="58"/>
      <c r="O83" s="58"/>
      <c r="P83" s="58"/>
      <c r="Q83" s="50"/>
      <c r="R83" s="53" t="s">
        <v>189</v>
      </c>
      <c r="S83" s="53" t="s">
        <v>190</v>
      </c>
      <c r="T83" s="53" t="s">
        <v>36</v>
      </c>
      <c r="U83" s="22">
        <v>0</v>
      </c>
      <c r="V83" s="26" t="s">
        <v>561</v>
      </c>
      <c r="W83" s="26" t="s">
        <v>561</v>
      </c>
      <c r="X83" s="26" t="s">
        <v>561</v>
      </c>
      <c r="Y83" s="26" t="s">
        <v>561</v>
      </c>
      <c r="Z83" s="22">
        <v>1</v>
      </c>
      <c r="AA83" s="22">
        <v>1</v>
      </c>
      <c r="AB83" s="22">
        <v>0</v>
      </c>
      <c r="AC83" s="63"/>
      <c r="AD83" s="63"/>
      <c r="AE83" s="23">
        <f>+_xlfn.IFS(T83="Acumulado",Z83+AB83,T83="Capacidad",V83,T83="Flujo",V83,T83="Reducción",V83,T83="Stock",V83)</f>
        <v>1</v>
      </c>
      <c r="AF83" s="45">
        <f>+_xlfn.IFS(T83="Acumulado",AA83+AC83,T83="Capacidad",AA83,T83="Flujo",AA83,T83="Reducción",W83,T83="Stock",AA83)</f>
        <v>1</v>
      </c>
      <c r="AG83" s="50" t="s">
        <v>191</v>
      </c>
    </row>
    <row r="84" spans="1:33" s="16" customFormat="1" ht="194.25" customHeight="1" x14ac:dyDescent="0.25">
      <c r="A84" s="51" t="s">
        <v>26</v>
      </c>
      <c r="B84" s="51" t="s">
        <v>27</v>
      </c>
      <c r="C84" s="51" t="s">
        <v>45</v>
      </c>
      <c r="D84" s="51" t="s">
        <v>205</v>
      </c>
      <c r="E84" s="51" t="s">
        <v>206</v>
      </c>
      <c r="F84" s="51" t="s">
        <v>207</v>
      </c>
      <c r="G84" s="51" t="s">
        <v>208</v>
      </c>
      <c r="H84" s="51" t="s">
        <v>209</v>
      </c>
      <c r="I84" s="51" t="s">
        <v>210</v>
      </c>
      <c r="J84" s="55">
        <v>38911956431</v>
      </c>
      <c r="K84" s="55">
        <v>37944413561</v>
      </c>
      <c r="L84" s="55"/>
      <c r="M84" s="55"/>
      <c r="N84" s="55"/>
      <c r="O84" s="55"/>
      <c r="P84" s="55"/>
      <c r="Q84" s="51"/>
      <c r="R84" s="49" t="s">
        <v>211</v>
      </c>
      <c r="S84" s="49" t="s">
        <v>212</v>
      </c>
      <c r="T84" s="49" t="s">
        <v>102</v>
      </c>
      <c r="U84" s="49">
        <v>0</v>
      </c>
      <c r="V84" s="49">
        <v>1</v>
      </c>
      <c r="W84" s="49">
        <v>1</v>
      </c>
      <c r="X84" s="49">
        <v>0</v>
      </c>
      <c r="Y84" s="49">
        <v>0</v>
      </c>
      <c r="Z84" s="49">
        <v>0</v>
      </c>
      <c r="AA84" s="49"/>
      <c r="AB84" s="49">
        <v>0</v>
      </c>
      <c r="AC84" s="61"/>
      <c r="AD84" s="61"/>
      <c r="AE84" s="7">
        <f>+_xlfn.IFS(T84="Acumulado",V84+X84+Z84+AB84,T84="Capacidad",V84,T84="Flujo",V84,T84="Reducción",V84,T84="Stock",V84)</f>
        <v>1</v>
      </c>
      <c r="AF84" s="21">
        <f>+_xlfn.IFS(T84="Acumulado",W84+Y84+AA84+AC84,T84="Capacidad",Y84,T84="Flujo",W84,T84="Reducción",W84,T84="Stock",Y84)</f>
        <v>1</v>
      </c>
      <c r="AG84" s="21" t="s">
        <v>229</v>
      </c>
    </row>
    <row r="85" spans="1:33" s="16" customFormat="1" ht="77.45" customHeight="1" x14ac:dyDescent="0.25">
      <c r="A85" s="76" t="s">
        <v>26</v>
      </c>
      <c r="B85" s="76" t="s">
        <v>27</v>
      </c>
      <c r="C85" s="76" t="s">
        <v>45</v>
      </c>
      <c r="D85" s="76" t="s">
        <v>205</v>
      </c>
      <c r="E85" s="76" t="s">
        <v>214</v>
      </c>
      <c r="F85" s="76" t="s">
        <v>215</v>
      </c>
      <c r="G85" s="76" t="s">
        <v>216</v>
      </c>
      <c r="H85" s="76"/>
      <c r="I85" s="76" t="s">
        <v>82</v>
      </c>
      <c r="J85" s="79">
        <v>18175933575</v>
      </c>
      <c r="K85" s="79">
        <v>18175133201</v>
      </c>
      <c r="L85" s="79">
        <v>8608566848</v>
      </c>
      <c r="M85" s="79">
        <v>8572463060.8900003</v>
      </c>
      <c r="N85" s="79">
        <v>7568562628</v>
      </c>
      <c r="O85" s="79">
        <v>6411178155.5600004</v>
      </c>
      <c r="P85" s="79">
        <v>6000000000</v>
      </c>
      <c r="Q85" s="76" t="s">
        <v>217</v>
      </c>
      <c r="R85" s="49" t="s">
        <v>218</v>
      </c>
      <c r="S85" s="49" t="s">
        <v>219</v>
      </c>
      <c r="T85" s="49" t="s">
        <v>36</v>
      </c>
      <c r="U85" s="17">
        <v>0</v>
      </c>
      <c r="V85" s="49">
        <v>1</v>
      </c>
      <c r="W85" s="49">
        <v>1</v>
      </c>
      <c r="X85" s="49">
        <v>33</v>
      </c>
      <c r="Y85" s="49">
        <v>33</v>
      </c>
      <c r="Z85" s="49">
        <v>0</v>
      </c>
      <c r="AA85" s="49"/>
      <c r="AB85" s="49">
        <v>0</v>
      </c>
      <c r="AC85" s="61"/>
      <c r="AD85" s="61"/>
      <c r="AE85" s="7">
        <f>+_xlfn.IFS(T85="Acumulado",V85+X85+Z85+AB85,T85="Capacidad",V85,T85="Flujo",V85,T85="Reducción",V85,T85="Stock",V85)</f>
        <v>34</v>
      </c>
      <c r="AF85" s="49">
        <f>+_xlfn.IFS(T85="Acumulado",W85+Y85+AA85+AC85,T85="Capacidad",AA85,T85="Flujo",AA85,T85="Reducción",W85,T85="Stock",AA85)</f>
        <v>34</v>
      </c>
      <c r="AG85" s="76" t="s">
        <v>213</v>
      </c>
    </row>
    <row r="86" spans="1:33" s="16" customFormat="1" ht="77.45" customHeight="1" x14ac:dyDescent="0.25">
      <c r="A86" s="77"/>
      <c r="B86" s="77"/>
      <c r="C86" s="77"/>
      <c r="D86" s="77"/>
      <c r="E86" s="77"/>
      <c r="F86" s="77"/>
      <c r="G86" s="77"/>
      <c r="H86" s="77"/>
      <c r="I86" s="77"/>
      <c r="J86" s="80"/>
      <c r="K86" s="80"/>
      <c r="L86" s="80"/>
      <c r="M86" s="80"/>
      <c r="N86" s="80"/>
      <c r="O86" s="80"/>
      <c r="P86" s="80"/>
      <c r="Q86" s="77"/>
      <c r="R86" s="77" t="s">
        <v>220</v>
      </c>
      <c r="S86" s="49" t="s">
        <v>221</v>
      </c>
      <c r="T86" s="49" t="s">
        <v>36</v>
      </c>
      <c r="U86" s="17">
        <v>0</v>
      </c>
      <c r="V86" s="49">
        <v>0</v>
      </c>
      <c r="W86" s="49">
        <v>0</v>
      </c>
      <c r="X86" s="49">
        <v>1</v>
      </c>
      <c r="Y86" s="49">
        <v>1</v>
      </c>
      <c r="Z86" s="49">
        <v>0</v>
      </c>
      <c r="AA86" s="49"/>
      <c r="AB86" s="49">
        <v>0</v>
      </c>
      <c r="AC86" s="61"/>
      <c r="AD86" s="61"/>
      <c r="AE86" s="7">
        <f>+_xlfn.IFS(T86="Acumulado",V86+X86+Z86+AB86,T86="Capacidad",V86,T86="Flujo",V86,T86="Reducción",V86,T86="Stock",V86)</f>
        <v>1</v>
      </c>
      <c r="AF86" s="49">
        <f>+_xlfn.IFS(T86="Acumulado",W86+Y86+AA86+AC86,T86="Capacidad",AA86,T86="Flujo",AA86,T86="Reducción",W86,T86="Stock",AA86)</f>
        <v>1</v>
      </c>
      <c r="AG86" s="77"/>
    </row>
    <row r="87" spans="1:33" s="16" customFormat="1" ht="77.45" customHeight="1" x14ac:dyDescent="0.25">
      <c r="A87" s="77"/>
      <c r="B87" s="77"/>
      <c r="C87" s="77"/>
      <c r="D87" s="77"/>
      <c r="E87" s="77"/>
      <c r="F87" s="77"/>
      <c r="G87" s="77"/>
      <c r="H87" s="77"/>
      <c r="I87" s="77"/>
      <c r="J87" s="80"/>
      <c r="K87" s="80"/>
      <c r="L87" s="80"/>
      <c r="M87" s="80"/>
      <c r="N87" s="80"/>
      <c r="O87" s="80"/>
      <c r="P87" s="80"/>
      <c r="Q87" s="77"/>
      <c r="R87" s="78"/>
      <c r="S87" s="49" t="s">
        <v>222</v>
      </c>
      <c r="T87" s="49" t="s">
        <v>36</v>
      </c>
      <c r="U87" s="17">
        <v>0</v>
      </c>
      <c r="V87" s="49">
        <v>0</v>
      </c>
      <c r="W87" s="49">
        <v>0</v>
      </c>
      <c r="X87" s="49">
        <v>1</v>
      </c>
      <c r="Y87" s="49">
        <v>1</v>
      </c>
      <c r="Z87" s="49">
        <v>0</v>
      </c>
      <c r="AA87" s="49"/>
      <c r="AB87" s="49">
        <v>0</v>
      </c>
      <c r="AC87" s="61"/>
      <c r="AD87" s="61"/>
      <c r="AE87" s="7">
        <f>+_xlfn.IFS(T87="Acumulado",V87+X87+Z87+AB87,T87="Capacidad",V87,T87="Flujo",V87,T87="Reducción",V87,T87="Stock",V87)</f>
        <v>1</v>
      </c>
      <c r="AF87" s="49">
        <f>+_xlfn.IFS(T87="Acumulado",W87+Y87+AA87+AC87,T87="Capacidad",AA87,T87="Flujo",AA87,T87="Reducción",W87,T87="Stock",AA87)</f>
        <v>1</v>
      </c>
      <c r="AG87" s="77"/>
    </row>
    <row r="88" spans="1:33" s="16" customFormat="1" ht="77.45" customHeight="1" x14ac:dyDescent="0.25">
      <c r="A88" s="77"/>
      <c r="B88" s="77"/>
      <c r="C88" s="77"/>
      <c r="D88" s="77"/>
      <c r="E88" s="77"/>
      <c r="F88" s="77"/>
      <c r="G88" s="77"/>
      <c r="H88" s="77"/>
      <c r="I88" s="77"/>
      <c r="J88" s="80"/>
      <c r="K88" s="80"/>
      <c r="L88" s="80"/>
      <c r="M88" s="80"/>
      <c r="N88" s="80"/>
      <c r="O88" s="80"/>
      <c r="P88" s="80"/>
      <c r="Q88" s="77"/>
      <c r="R88" s="52" t="s">
        <v>589</v>
      </c>
      <c r="S88" s="49" t="s">
        <v>590</v>
      </c>
      <c r="T88" s="49" t="s">
        <v>102</v>
      </c>
      <c r="U88" s="17">
        <v>0</v>
      </c>
      <c r="V88" s="49">
        <v>0</v>
      </c>
      <c r="W88" s="49">
        <v>0</v>
      </c>
      <c r="X88" s="49">
        <v>0</v>
      </c>
      <c r="Y88" s="49">
        <v>0</v>
      </c>
      <c r="Z88" s="28">
        <v>1</v>
      </c>
      <c r="AA88" s="25">
        <v>0.89</v>
      </c>
      <c r="AB88" s="28">
        <v>1</v>
      </c>
      <c r="AC88" s="64">
        <v>0.9</v>
      </c>
      <c r="AD88" s="64"/>
      <c r="AE88" s="25">
        <f>+_xlfn.IFS(T88="Acumulado",V88+X88+Z88+AB88,T88="Capacidad",AB88,T88="Flujo",AB88,T88="Reducción",AB88,T88="Stock",AB88)</f>
        <v>1</v>
      </c>
      <c r="AF88" s="25">
        <f>+_xlfn.IFS(T88="Acumulado",W88+Y88+AA88+AC88,T88="Capacidad",AA88,T88="Flujo",AC88,T88="Reducción",AA88,T88="Stock",AA88)</f>
        <v>0.9</v>
      </c>
      <c r="AG88" s="77"/>
    </row>
    <row r="89" spans="1:33" s="16" customFormat="1" ht="77.45" customHeight="1" x14ac:dyDescent="0.25">
      <c r="A89" s="78"/>
      <c r="B89" s="78"/>
      <c r="C89" s="78"/>
      <c r="D89" s="78"/>
      <c r="E89" s="78"/>
      <c r="F89" s="78"/>
      <c r="G89" s="78"/>
      <c r="H89" s="78"/>
      <c r="I89" s="78"/>
      <c r="J89" s="81"/>
      <c r="K89" s="81"/>
      <c r="L89" s="81"/>
      <c r="M89" s="81"/>
      <c r="N89" s="81"/>
      <c r="O89" s="81"/>
      <c r="P89" s="81"/>
      <c r="Q89" s="78"/>
      <c r="R89" s="49" t="s">
        <v>591</v>
      </c>
      <c r="S89" s="52" t="s">
        <v>592</v>
      </c>
      <c r="T89" s="49" t="s">
        <v>36</v>
      </c>
      <c r="U89" s="12">
        <v>1.9E-3</v>
      </c>
      <c r="V89" s="49">
        <v>0</v>
      </c>
      <c r="W89" s="49">
        <v>0</v>
      </c>
      <c r="X89" s="49">
        <v>0</v>
      </c>
      <c r="Y89" s="49">
        <v>0</v>
      </c>
      <c r="Z89" s="28">
        <v>0.01</v>
      </c>
      <c r="AA89" s="25">
        <v>0.01</v>
      </c>
      <c r="AB89" s="28">
        <v>0.01</v>
      </c>
      <c r="AC89" s="64">
        <v>0.01</v>
      </c>
      <c r="AD89" s="64"/>
      <c r="AE89" s="25">
        <f>+_xlfn.IFS(T89="Acumulado",V89+X89+Z89+AB89,T89="Capacidad",AB89,T89="Flujo",AB89,T89="Reducción",AB89,T89="Stock",AB89)</f>
        <v>0.02</v>
      </c>
      <c r="AF89" s="25">
        <f>+_xlfn.IFS(T89="Acumulado",W89+Y89+AA89+AC89,T89="Capacidad",AA89,T89="Flujo",AA89,T89="Reducción",W89,T89="Stock",AA89)</f>
        <v>0.02</v>
      </c>
      <c r="AG89" s="78"/>
    </row>
    <row r="90" spans="1:33" s="16" customFormat="1" ht="77.45" customHeight="1" x14ac:dyDescent="0.25">
      <c r="A90" s="76" t="s">
        <v>26</v>
      </c>
      <c r="B90" s="76" t="s">
        <v>27</v>
      </c>
      <c r="C90" s="76" t="s">
        <v>45</v>
      </c>
      <c r="D90" s="76" t="s">
        <v>205</v>
      </c>
      <c r="E90" s="76" t="s">
        <v>223</v>
      </c>
      <c r="F90" s="76" t="s">
        <v>224</v>
      </c>
      <c r="G90" s="76" t="s">
        <v>225</v>
      </c>
      <c r="H90" s="76"/>
      <c r="I90" s="76" t="s">
        <v>82</v>
      </c>
      <c r="J90" s="76"/>
      <c r="K90" s="76"/>
      <c r="L90" s="94">
        <v>47644886914</v>
      </c>
      <c r="M90" s="94">
        <v>47644788514</v>
      </c>
      <c r="N90" s="94">
        <v>18751857134</v>
      </c>
      <c r="O90" s="94">
        <v>17933143566.900002</v>
      </c>
      <c r="P90" s="94">
        <v>4896395410</v>
      </c>
      <c r="Q90" s="76" t="s">
        <v>226</v>
      </c>
      <c r="R90" s="52" t="s">
        <v>227</v>
      </c>
      <c r="S90" s="49" t="s">
        <v>228</v>
      </c>
      <c r="T90" s="49" t="s">
        <v>102</v>
      </c>
      <c r="U90" s="17">
        <v>0</v>
      </c>
      <c r="V90" s="49">
        <v>0</v>
      </c>
      <c r="W90" s="49">
        <v>0</v>
      </c>
      <c r="X90" s="49">
        <v>840</v>
      </c>
      <c r="Y90" s="49">
        <v>824</v>
      </c>
      <c r="Z90" s="49">
        <v>840</v>
      </c>
      <c r="AA90" s="21">
        <v>1088</v>
      </c>
      <c r="AB90" s="49">
        <v>840</v>
      </c>
      <c r="AC90" s="67">
        <v>1090</v>
      </c>
      <c r="AD90" s="61"/>
      <c r="AE90" s="49">
        <f>+_xlfn.IFS(T90="Acumulado",V90+X90+Z90+AB90,T90="Capacidad",AB90,T90="Flujo",AB90,T90="Reducción",AB90,T90="Stock",AB90)</f>
        <v>840</v>
      </c>
      <c r="AF90" s="21">
        <f>+_xlfn.IFS(T90="Acumulado",W90+Y90+AA90+AC90,T90="Capacidad",AA90,T90="Flujo",AC90,T90="Reducción",AA90,T90="Stock",AA90)</f>
        <v>1090</v>
      </c>
      <c r="AG90" s="76" t="s">
        <v>229</v>
      </c>
    </row>
    <row r="91" spans="1:33" s="16" customFormat="1" ht="77.45" customHeight="1" x14ac:dyDescent="0.25">
      <c r="A91" s="78"/>
      <c r="B91" s="78"/>
      <c r="C91" s="78"/>
      <c r="D91" s="78"/>
      <c r="E91" s="78"/>
      <c r="F91" s="78"/>
      <c r="G91" s="78"/>
      <c r="H91" s="78"/>
      <c r="I91" s="78"/>
      <c r="J91" s="78"/>
      <c r="K91" s="78"/>
      <c r="L91" s="78"/>
      <c r="M91" s="78"/>
      <c r="N91" s="78"/>
      <c r="O91" s="78"/>
      <c r="P91" s="78"/>
      <c r="Q91" s="78"/>
      <c r="R91" s="52" t="s">
        <v>230</v>
      </c>
      <c r="S91" s="49" t="s">
        <v>231</v>
      </c>
      <c r="T91" s="49" t="s">
        <v>102</v>
      </c>
      <c r="U91" s="17">
        <v>0</v>
      </c>
      <c r="V91" s="49">
        <v>0</v>
      </c>
      <c r="W91" s="49">
        <v>0</v>
      </c>
      <c r="X91" s="49">
        <v>705</v>
      </c>
      <c r="Y91" s="49">
        <v>693</v>
      </c>
      <c r="Z91" s="49">
        <v>705</v>
      </c>
      <c r="AA91" s="49">
        <v>832</v>
      </c>
      <c r="AB91" s="49">
        <v>705</v>
      </c>
      <c r="AC91" s="61">
        <v>831</v>
      </c>
      <c r="AD91" s="61"/>
      <c r="AE91" s="49">
        <v>705</v>
      </c>
      <c r="AF91" s="21">
        <f>+_xlfn.IFS(T91="Acumulado",W91+Y91+AA91+AC91,T91="Capacidad",AA91,T91="Flujo",AC91,T91="Reducción",AA91,T91="Stock",AA91)</f>
        <v>831</v>
      </c>
      <c r="AG91" s="78"/>
    </row>
    <row r="92" spans="1:33" s="16" customFormat="1" ht="204.75" x14ac:dyDescent="0.25">
      <c r="A92" s="49" t="s">
        <v>26</v>
      </c>
      <c r="B92" s="49" t="s">
        <v>27</v>
      </c>
      <c r="C92" s="49" t="s">
        <v>232</v>
      </c>
      <c r="D92" s="49" t="s">
        <v>205</v>
      </c>
      <c r="E92" s="49" t="s">
        <v>233</v>
      </c>
      <c r="F92" s="49" t="s">
        <v>234</v>
      </c>
      <c r="G92" s="49" t="s">
        <v>235</v>
      </c>
      <c r="H92" s="49" t="s">
        <v>236</v>
      </c>
      <c r="I92" s="49" t="s">
        <v>82</v>
      </c>
      <c r="J92" s="48">
        <v>9448979509</v>
      </c>
      <c r="K92" s="48">
        <v>9448979509</v>
      </c>
      <c r="L92" s="48">
        <v>3165388235</v>
      </c>
      <c r="M92" s="48">
        <v>3165385678</v>
      </c>
      <c r="N92" s="48">
        <v>17320320711</v>
      </c>
      <c r="O92" s="48">
        <v>4117359858.3299999</v>
      </c>
      <c r="P92" s="48">
        <v>6242666567</v>
      </c>
      <c r="Q92" s="49" t="s">
        <v>237</v>
      </c>
      <c r="R92" s="49" t="s">
        <v>238</v>
      </c>
      <c r="S92" s="49" t="s">
        <v>643</v>
      </c>
      <c r="T92" s="49" t="s">
        <v>36</v>
      </c>
      <c r="U92" s="21">
        <v>0</v>
      </c>
      <c r="V92" s="21">
        <v>6000</v>
      </c>
      <c r="W92" s="21">
        <v>6744</v>
      </c>
      <c r="X92" s="21">
        <v>7000</v>
      </c>
      <c r="Y92" s="21">
        <v>8871</v>
      </c>
      <c r="Z92" s="21">
        <v>8000</v>
      </c>
      <c r="AA92" s="21">
        <v>12257</v>
      </c>
      <c r="AB92" s="21">
        <v>9000</v>
      </c>
      <c r="AC92" s="61">
        <v>46</v>
      </c>
      <c r="AD92" s="61"/>
      <c r="AE92" s="21">
        <f t="shared" ref="AE92:AE100" si="7">+_xlfn.IFS(T92="Acumulado",V92+X92+Z92+AB92,T92="Capacidad",AB92,T92="Flujo",AB92,T92="Reducción",AB92,T92="Stock",AB92)</f>
        <v>30000</v>
      </c>
      <c r="AF92" s="21">
        <f>+_xlfn.IFS(T92="Acumulado",W92+Y92+AA92+AC92,T92="Capacidad",AA92,T92="Flujo",AA92,T92="Reducción",W92,T92="Stock",AA92)</f>
        <v>27918</v>
      </c>
      <c r="AG92" s="49" t="s">
        <v>239</v>
      </c>
    </row>
    <row r="93" spans="1:33" s="16" customFormat="1" ht="267.75" x14ac:dyDescent="0.25">
      <c r="A93" s="49" t="s">
        <v>26</v>
      </c>
      <c r="B93" s="49" t="s">
        <v>27</v>
      </c>
      <c r="C93" s="49" t="s">
        <v>240</v>
      </c>
      <c r="D93" s="49" t="s">
        <v>205</v>
      </c>
      <c r="E93" s="49" t="s">
        <v>241</v>
      </c>
      <c r="F93" s="49" t="s">
        <v>242</v>
      </c>
      <c r="G93" s="49" t="s">
        <v>243</v>
      </c>
      <c r="H93" s="49"/>
      <c r="I93" s="49" t="s">
        <v>244</v>
      </c>
      <c r="J93" s="48">
        <v>34252422340</v>
      </c>
      <c r="K93" s="48">
        <v>16939368978</v>
      </c>
      <c r="L93" s="48">
        <v>25530347498</v>
      </c>
      <c r="M93" s="48">
        <v>14162357670</v>
      </c>
      <c r="N93" s="48">
        <v>28171312222</v>
      </c>
      <c r="O93" s="48">
        <v>26100656950.560001</v>
      </c>
      <c r="P93" s="48">
        <v>26030015170</v>
      </c>
      <c r="Q93" s="49" t="s">
        <v>245</v>
      </c>
      <c r="R93" s="49" t="s">
        <v>246</v>
      </c>
      <c r="S93" s="49" t="s">
        <v>247</v>
      </c>
      <c r="T93" s="49" t="s">
        <v>70</v>
      </c>
      <c r="U93" s="49">
        <v>35</v>
      </c>
      <c r="V93" s="49">
        <v>37</v>
      </c>
      <c r="W93" s="49">
        <v>36</v>
      </c>
      <c r="X93" s="49">
        <v>35</v>
      </c>
      <c r="Y93" s="49">
        <v>36</v>
      </c>
      <c r="Z93" s="49">
        <v>35</v>
      </c>
      <c r="AA93" s="49">
        <v>36</v>
      </c>
      <c r="AB93" s="49">
        <v>47</v>
      </c>
      <c r="AC93" s="61">
        <v>36</v>
      </c>
      <c r="AD93" s="61"/>
      <c r="AE93" s="49">
        <f t="shared" si="7"/>
        <v>47</v>
      </c>
      <c r="AF93" s="49">
        <f>+_xlfn.IFS(T93="Acumulado",W93+Y93+AA93+AC93,T93="Capacidad",AC93,T93="Flujo",AA93,T93="Reducción",W93,T93="Stock",AA93)</f>
        <v>36</v>
      </c>
      <c r="AG93" s="49" t="s">
        <v>248</v>
      </c>
    </row>
    <row r="94" spans="1:33" s="16" customFormat="1" ht="120.75" customHeight="1" x14ac:dyDescent="0.25">
      <c r="A94" s="76" t="s">
        <v>26</v>
      </c>
      <c r="B94" s="76" t="s">
        <v>27</v>
      </c>
      <c r="C94" s="76" t="s">
        <v>45</v>
      </c>
      <c r="D94" s="76" t="s">
        <v>205</v>
      </c>
      <c r="E94" s="76" t="s">
        <v>249</v>
      </c>
      <c r="F94" s="76" t="s">
        <v>250</v>
      </c>
      <c r="G94" s="76" t="s">
        <v>251</v>
      </c>
      <c r="H94" s="76"/>
      <c r="I94" s="76" t="s">
        <v>244</v>
      </c>
      <c r="J94" s="79">
        <v>203776757187</v>
      </c>
      <c r="K94" s="79">
        <v>202990291893</v>
      </c>
      <c r="L94" s="79">
        <v>161379786861</v>
      </c>
      <c r="M94" s="79">
        <v>159013363046.01999</v>
      </c>
      <c r="N94" s="79">
        <v>214571753348</v>
      </c>
      <c r="O94" s="79">
        <v>67300126695.029999</v>
      </c>
      <c r="P94" s="79">
        <v>330815128920</v>
      </c>
      <c r="Q94" s="76" t="s">
        <v>252</v>
      </c>
      <c r="R94" s="49" t="s">
        <v>253</v>
      </c>
      <c r="S94" s="49" t="s">
        <v>254</v>
      </c>
      <c r="T94" s="49" t="s">
        <v>36</v>
      </c>
      <c r="U94" s="21">
        <v>5638</v>
      </c>
      <c r="V94" s="21">
        <v>5638</v>
      </c>
      <c r="W94" s="21">
        <v>5638</v>
      </c>
      <c r="X94" s="21">
        <v>0</v>
      </c>
      <c r="Y94" s="21">
        <v>0</v>
      </c>
      <c r="Z94" s="21">
        <v>0</v>
      </c>
      <c r="AA94" s="49"/>
      <c r="AB94" s="21">
        <v>0</v>
      </c>
      <c r="AC94" s="61">
        <v>0</v>
      </c>
      <c r="AD94" s="61"/>
      <c r="AE94" s="21">
        <f t="shared" si="7"/>
        <v>5638</v>
      </c>
      <c r="AF94" s="21">
        <f>+_xlfn.IFS(T94="Acumulado",W94+Y94+AA94+AC94,T94="Capacidad",AA94,T94="Flujo",AA94,T94="Reducción",W94,T94="Stock",AA94)</f>
        <v>5638</v>
      </c>
      <c r="AG94" s="76" t="s">
        <v>248</v>
      </c>
    </row>
    <row r="95" spans="1:33" s="16" customFormat="1" ht="120.75" customHeight="1" x14ac:dyDescent="0.25">
      <c r="A95" s="78"/>
      <c r="B95" s="78"/>
      <c r="C95" s="78"/>
      <c r="D95" s="78"/>
      <c r="E95" s="78"/>
      <c r="F95" s="78"/>
      <c r="G95" s="78"/>
      <c r="H95" s="78"/>
      <c r="I95" s="78"/>
      <c r="J95" s="81"/>
      <c r="K95" s="81"/>
      <c r="L95" s="81"/>
      <c r="M95" s="81"/>
      <c r="N95" s="81"/>
      <c r="O95" s="81"/>
      <c r="P95" s="81"/>
      <c r="Q95" s="78"/>
      <c r="R95" s="49" t="s">
        <v>255</v>
      </c>
      <c r="S95" s="49" t="s">
        <v>256</v>
      </c>
      <c r="T95" s="49" t="s">
        <v>70</v>
      </c>
      <c r="U95" s="21">
        <v>0</v>
      </c>
      <c r="V95" s="21">
        <v>0</v>
      </c>
      <c r="W95" s="21">
        <v>0</v>
      </c>
      <c r="X95" s="21">
        <v>0</v>
      </c>
      <c r="Y95" s="21">
        <v>0</v>
      </c>
      <c r="Z95" s="21">
        <v>8787</v>
      </c>
      <c r="AA95" s="21">
        <v>2965</v>
      </c>
      <c r="AB95" s="21">
        <v>14745</v>
      </c>
      <c r="AC95" s="67">
        <v>3715</v>
      </c>
      <c r="AD95" s="61"/>
      <c r="AE95" s="21">
        <f t="shared" si="7"/>
        <v>14745</v>
      </c>
      <c r="AF95" s="21">
        <f>+_xlfn.IFS(T95="Acumulado",W95+Y95+AA95+AC95,T95="Capacidad",AC95,T95="Flujo",AA95,T95="Reducción",W95,T95="Stock",AA95)</f>
        <v>3715</v>
      </c>
      <c r="AG95" s="78"/>
    </row>
    <row r="96" spans="1:33" s="16" customFormat="1" ht="94.5" x14ac:dyDescent="0.25">
      <c r="A96" s="49" t="s">
        <v>26</v>
      </c>
      <c r="B96" s="49" t="s">
        <v>27</v>
      </c>
      <c r="C96" s="49" t="s">
        <v>45</v>
      </c>
      <c r="D96" s="49" t="s">
        <v>205</v>
      </c>
      <c r="E96" s="49" t="s">
        <v>257</v>
      </c>
      <c r="F96" s="49" t="s">
        <v>258</v>
      </c>
      <c r="G96" s="49" t="s">
        <v>259</v>
      </c>
      <c r="H96" s="49"/>
      <c r="I96" s="49" t="s">
        <v>244</v>
      </c>
      <c r="J96" s="48">
        <v>75173394309</v>
      </c>
      <c r="K96" s="48">
        <v>51534733268</v>
      </c>
      <c r="L96" s="48">
        <v>188904681909</v>
      </c>
      <c r="M96" s="48">
        <v>179583625332</v>
      </c>
      <c r="N96" s="48">
        <v>320773661106</v>
      </c>
      <c r="O96" s="48">
        <v>215898854860.39999</v>
      </c>
      <c r="P96" s="48">
        <v>208965115982</v>
      </c>
      <c r="Q96" s="49" t="s">
        <v>260</v>
      </c>
      <c r="R96" s="49" t="s">
        <v>261</v>
      </c>
      <c r="S96" s="49" t="s">
        <v>262</v>
      </c>
      <c r="T96" s="49" t="s">
        <v>70</v>
      </c>
      <c r="U96" s="21">
        <v>5803</v>
      </c>
      <c r="V96" s="21">
        <v>0</v>
      </c>
      <c r="W96" s="49">
        <v>0</v>
      </c>
      <c r="X96" s="21">
        <v>200000</v>
      </c>
      <c r="Y96" s="21">
        <v>290048</v>
      </c>
      <c r="Z96" s="21">
        <v>342078</v>
      </c>
      <c r="AA96" s="21">
        <v>346742</v>
      </c>
      <c r="AB96" s="21">
        <v>500000</v>
      </c>
      <c r="AC96" s="67">
        <v>346742</v>
      </c>
      <c r="AD96" s="61"/>
      <c r="AE96" s="21">
        <f t="shared" si="7"/>
        <v>500000</v>
      </c>
      <c r="AF96" s="21">
        <f>+_xlfn.IFS(T96="Acumulado",W96+Y96+AA96+AC96,T96="Capacidad",AC96,T96="Flujo",AA96,T96="Reducción",W96,T96="Stock",AA96)</f>
        <v>346742</v>
      </c>
      <c r="AG96" s="49" t="s">
        <v>248</v>
      </c>
    </row>
    <row r="97" spans="1:33" s="16" customFormat="1" ht="153.75" customHeight="1" x14ac:dyDescent="0.25">
      <c r="A97" s="53" t="s">
        <v>26</v>
      </c>
      <c r="B97" s="53" t="s">
        <v>27</v>
      </c>
      <c r="C97" s="53" t="s">
        <v>627</v>
      </c>
      <c r="D97" s="53" t="s">
        <v>205</v>
      </c>
      <c r="E97" s="53" t="s">
        <v>233</v>
      </c>
      <c r="F97" s="53" t="s">
        <v>593</v>
      </c>
      <c r="G97" s="53" t="s">
        <v>562</v>
      </c>
      <c r="H97" s="53"/>
      <c r="I97" s="53" t="s">
        <v>561</v>
      </c>
      <c r="J97" s="13"/>
      <c r="K97" s="13"/>
      <c r="L97" s="13"/>
      <c r="M97" s="13"/>
      <c r="N97" s="13"/>
      <c r="O97" s="13"/>
      <c r="P97" s="13"/>
      <c r="Q97" s="53"/>
      <c r="R97" s="53" t="s">
        <v>563</v>
      </c>
      <c r="S97" s="53" t="s">
        <v>641</v>
      </c>
      <c r="T97" s="53" t="s">
        <v>36</v>
      </c>
      <c r="U97" s="24">
        <v>0</v>
      </c>
      <c r="V97" s="24">
        <v>0</v>
      </c>
      <c r="W97" s="53">
        <v>0</v>
      </c>
      <c r="X97" s="24">
        <v>0</v>
      </c>
      <c r="Y97" s="24">
        <v>0</v>
      </c>
      <c r="Z97" s="24">
        <v>1</v>
      </c>
      <c r="AA97" s="24">
        <v>1</v>
      </c>
      <c r="AB97" s="24">
        <v>0</v>
      </c>
      <c r="AC97" s="65">
        <v>1</v>
      </c>
      <c r="AD97" s="65"/>
      <c r="AE97" s="24">
        <f t="shared" si="7"/>
        <v>1</v>
      </c>
      <c r="AF97" s="24">
        <f>+_xlfn.IFS(T97="Acumulado",W97+Y97+AA97+AC97,T97="Capacidad",AA97,T97="Flujo",AA97,T97="Reducción",W97,T97="Stock",AA97)</f>
        <v>2</v>
      </c>
      <c r="AG97" s="53" t="s">
        <v>191</v>
      </c>
    </row>
    <row r="98" spans="1:33" s="16" customFormat="1" ht="148.5" customHeight="1" x14ac:dyDescent="0.25">
      <c r="A98" s="49" t="s">
        <v>26</v>
      </c>
      <c r="B98" s="49" t="s">
        <v>27</v>
      </c>
      <c r="C98" s="49" t="s">
        <v>28</v>
      </c>
      <c r="D98" s="49" t="s">
        <v>205</v>
      </c>
      <c r="E98" s="49" t="s">
        <v>201</v>
      </c>
      <c r="F98" s="49" t="s">
        <v>263</v>
      </c>
      <c r="G98" s="49" t="s">
        <v>264</v>
      </c>
      <c r="H98" s="49"/>
      <c r="I98" s="49" t="s">
        <v>82</v>
      </c>
      <c r="J98" s="48">
        <v>4109988338</v>
      </c>
      <c r="K98" s="48">
        <v>4109988338</v>
      </c>
      <c r="L98" s="48">
        <v>5668600000</v>
      </c>
      <c r="M98" s="48">
        <v>5514673299</v>
      </c>
      <c r="N98" s="48"/>
      <c r="O98" s="48"/>
      <c r="P98" s="48"/>
      <c r="Q98" s="49"/>
      <c r="R98" s="49" t="s">
        <v>265</v>
      </c>
      <c r="S98" s="27" t="s">
        <v>266</v>
      </c>
      <c r="T98" s="49" t="s">
        <v>36</v>
      </c>
      <c r="U98" s="49">
        <v>17</v>
      </c>
      <c r="V98" s="49">
        <v>17</v>
      </c>
      <c r="W98" s="49">
        <v>17</v>
      </c>
      <c r="X98" s="49">
        <v>23</v>
      </c>
      <c r="Y98" s="49">
        <v>23</v>
      </c>
      <c r="Z98" s="49">
        <v>0</v>
      </c>
      <c r="AA98" s="49"/>
      <c r="AB98" s="49">
        <v>0</v>
      </c>
      <c r="AC98" s="61"/>
      <c r="AD98" s="61"/>
      <c r="AE98" s="21">
        <f t="shared" si="7"/>
        <v>40</v>
      </c>
      <c r="AF98" s="49">
        <f>+_xlfn.IFS(T98="Acumulado",W98+Y98+AA98+AC98,T98="Capacidad",AA98,T98="Flujo",AA98,T98="Reducción",W98,T98="Stock",AA98)</f>
        <v>40</v>
      </c>
      <c r="AG98" s="49" t="s">
        <v>85</v>
      </c>
    </row>
    <row r="99" spans="1:33" s="16" customFormat="1" ht="78.75" x14ac:dyDescent="0.25">
      <c r="A99" s="53" t="s">
        <v>26</v>
      </c>
      <c r="B99" s="53" t="s">
        <v>27</v>
      </c>
      <c r="C99" s="53" t="s">
        <v>28</v>
      </c>
      <c r="D99" s="53" t="s">
        <v>205</v>
      </c>
      <c r="E99" s="53" t="s">
        <v>201</v>
      </c>
      <c r="F99" s="53" t="s">
        <v>267</v>
      </c>
      <c r="G99" s="53" t="s">
        <v>268</v>
      </c>
      <c r="H99" s="53" t="s">
        <v>95</v>
      </c>
      <c r="I99" s="53" t="s">
        <v>96</v>
      </c>
      <c r="J99" s="13"/>
      <c r="K99" s="13"/>
      <c r="L99" s="13"/>
      <c r="M99" s="13"/>
      <c r="N99" s="13"/>
      <c r="O99" s="13"/>
      <c r="P99" s="13"/>
      <c r="Q99" s="53"/>
      <c r="R99" s="53" t="s">
        <v>269</v>
      </c>
      <c r="S99" s="53" t="s">
        <v>270</v>
      </c>
      <c r="T99" s="53" t="s">
        <v>102</v>
      </c>
      <c r="U99" s="22">
        <v>0</v>
      </c>
      <c r="V99" s="22">
        <v>1</v>
      </c>
      <c r="W99" s="22">
        <v>1</v>
      </c>
      <c r="X99" s="22">
        <v>0</v>
      </c>
      <c r="Y99" s="53"/>
      <c r="Z99" s="22">
        <v>0</v>
      </c>
      <c r="AA99" s="53"/>
      <c r="AB99" s="22">
        <v>0</v>
      </c>
      <c r="AC99" s="63"/>
      <c r="AD99" s="63"/>
      <c r="AE99" s="23">
        <f>+_xlfn.IFS(T99="Acumulado",V99+X99+Z99+AB99,T99="Capacidad",V99,T99="Flujo",V99,T99="Reducción",V99,T99="Stock",V99)</f>
        <v>1</v>
      </c>
      <c r="AF99" s="23">
        <f>+_xlfn.IFS(T99="Acumulado",W99+Y99+AA99+AC99,T99="Capacidad",Y99,T99="Flujo",W99,T99="Reducción",W99,T99="Stock",Y99)</f>
        <v>1</v>
      </c>
      <c r="AG99" s="53" t="s">
        <v>191</v>
      </c>
    </row>
    <row r="100" spans="1:33" s="16" customFormat="1" ht="87" customHeight="1" x14ac:dyDescent="0.25">
      <c r="A100" s="87" t="s">
        <v>26</v>
      </c>
      <c r="B100" s="87" t="s">
        <v>120</v>
      </c>
      <c r="C100" s="87" t="s">
        <v>271</v>
      </c>
      <c r="D100" s="87" t="s">
        <v>272</v>
      </c>
      <c r="E100" s="87" t="s">
        <v>273</v>
      </c>
      <c r="F100" s="87" t="s">
        <v>82</v>
      </c>
      <c r="G100" s="87" t="s">
        <v>274</v>
      </c>
      <c r="H100" s="87" t="s">
        <v>275</v>
      </c>
      <c r="I100" s="87" t="s">
        <v>82</v>
      </c>
      <c r="J100" s="95">
        <v>16314586842</v>
      </c>
      <c r="K100" s="95">
        <v>16273408091</v>
      </c>
      <c r="L100" s="95">
        <v>14894518658</v>
      </c>
      <c r="M100" s="95">
        <v>14894232525</v>
      </c>
      <c r="N100" s="95">
        <v>23707099289</v>
      </c>
      <c r="O100" s="95">
        <v>23103954080</v>
      </c>
      <c r="P100" s="95">
        <v>27751552167</v>
      </c>
      <c r="Q100" s="87" t="s">
        <v>276</v>
      </c>
      <c r="R100" s="49" t="s">
        <v>277</v>
      </c>
      <c r="S100" s="49" t="s">
        <v>278</v>
      </c>
      <c r="T100" s="49" t="s">
        <v>36</v>
      </c>
      <c r="U100" s="21">
        <v>9674719</v>
      </c>
      <c r="V100" s="21">
        <v>800000</v>
      </c>
      <c r="W100" s="21">
        <v>823654</v>
      </c>
      <c r="X100" s="21">
        <v>1000000</v>
      </c>
      <c r="Y100" s="21">
        <v>1117890</v>
      </c>
      <c r="Z100" s="21">
        <v>1800000</v>
      </c>
      <c r="AA100" s="21">
        <v>2376146</v>
      </c>
      <c r="AB100" s="21">
        <v>1050000</v>
      </c>
      <c r="AC100" s="67">
        <v>8344</v>
      </c>
      <c r="AD100" s="61"/>
      <c r="AE100" s="21">
        <f t="shared" si="7"/>
        <v>4650000</v>
      </c>
      <c r="AF100" s="21">
        <f t="shared" ref="AF100:AF115" si="8">+_xlfn.IFS(T100="Acumulado",W100+Y100+AA100+AC100,T100="Capacidad",AA100,T100="Flujo",AA100,T100="Reducción",W100,T100="Stock",AA100)</f>
        <v>4326034</v>
      </c>
      <c r="AG100" s="87" t="s">
        <v>239</v>
      </c>
    </row>
    <row r="101" spans="1:33" s="16" customFormat="1" ht="87" customHeight="1" x14ac:dyDescent="0.25">
      <c r="A101" s="87"/>
      <c r="B101" s="87"/>
      <c r="C101" s="87"/>
      <c r="D101" s="87"/>
      <c r="E101" s="87"/>
      <c r="F101" s="87"/>
      <c r="G101" s="87"/>
      <c r="H101" s="87"/>
      <c r="I101" s="87"/>
      <c r="J101" s="95"/>
      <c r="K101" s="95"/>
      <c r="L101" s="95"/>
      <c r="M101" s="95"/>
      <c r="N101" s="95"/>
      <c r="O101" s="95"/>
      <c r="P101" s="95"/>
      <c r="Q101" s="87"/>
      <c r="R101" s="49" t="s">
        <v>279</v>
      </c>
      <c r="S101" s="49" t="s">
        <v>280</v>
      </c>
      <c r="T101" s="49" t="s">
        <v>36</v>
      </c>
      <c r="U101" s="21">
        <v>0</v>
      </c>
      <c r="V101" s="21">
        <v>90000</v>
      </c>
      <c r="W101" s="21">
        <v>106650</v>
      </c>
      <c r="X101" s="21">
        <v>120000</v>
      </c>
      <c r="Y101" s="21">
        <v>157310</v>
      </c>
      <c r="Z101" s="21">
        <v>140000</v>
      </c>
      <c r="AA101" s="21">
        <v>177799</v>
      </c>
      <c r="AB101" s="21">
        <v>150000</v>
      </c>
      <c r="AC101" s="67">
        <v>3591</v>
      </c>
      <c r="AD101" s="61"/>
      <c r="AE101" s="21">
        <f>+_xlfn.IFS(T101="Acumulado",V101+X101+Z101+AB101,T101="Capacidad",AB101,T101="Flujo",AB101,T101="Reducción",AB101,T101="Stock",AB101)</f>
        <v>500000</v>
      </c>
      <c r="AF101" s="21">
        <f t="shared" si="8"/>
        <v>445350</v>
      </c>
      <c r="AG101" s="87"/>
    </row>
    <row r="102" spans="1:33" s="16" customFormat="1" ht="87" customHeight="1" x14ac:dyDescent="0.25">
      <c r="A102" s="87"/>
      <c r="B102" s="87"/>
      <c r="C102" s="87"/>
      <c r="D102" s="87"/>
      <c r="E102" s="87"/>
      <c r="F102" s="87"/>
      <c r="G102" s="87"/>
      <c r="H102" s="87"/>
      <c r="I102" s="87"/>
      <c r="J102" s="95"/>
      <c r="K102" s="95"/>
      <c r="L102" s="95"/>
      <c r="M102" s="95"/>
      <c r="N102" s="95"/>
      <c r="O102" s="95"/>
      <c r="P102" s="95"/>
      <c r="Q102" s="87"/>
      <c r="R102" s="49" t="s">
        <v>281</v>
      </c>
      <c r="S102" s="49" t="s">
        <v>282</v>
      </c>
      <c r="T102" s="49" t="s">
        <v>36</v>
      </c>
      <c r="U102" s="21">
        <v>0</v>
      </c>
      <c r="V102" s="21">
        <v>1500</v>
      </c>
      <c r="W102" s="49">
        <v>1500</v>
      </c>
      <c r="X102" s="21">
        <v>1500</v>
      </c>
      <c r="Y102" s="49">
        <v>12106</v>
      </c>
      <c r="Z102" s="21">
        <v>40000</v>
      </c>
      <c r="AA102" s="21">
        <v>50685</v>
      </c>
      <c r="AB102" s="21">
        <v>1500</v>
      </c>
      <c r="AC102" s="61">
        <v>0</v>
      </c>
      <c r="AD102" s="61"/>
      <c r="AE102" s="21">
        <f>+_xlfn.IFS(T102="Acumulado",V102+X102+Z102+AB102,T102="Capacidad",AB102,T102="Flujo",AB102,T102="Reducción",AB102,T102="Stock",AB102)</f>
        <v>44500</v>
      </c>
      <c r="AF102" s="21">
        <f t="shared" si="8"/>
        <v>64291</v>
      </c>
      <c r="AG102" s="87"/>
    </row>
    <row r="103" spans="1:33" s="16" customFormat="1" ht="87" customHeight="1" x14ac:dyDescent="0.25">
      <c r="A103" s="87"/>
      <c r="B103" s="87"/>
      <c r="C103" s="87"/>
      <c r="D103" s="87"/>
      <c r="E103" s="87"/>
      <c r="F103" s="87"/>
      <c r="G103" s="87"/>
      <c r="H103" s="87"/>
      <c r="I103" s="87"/>
      <c r="J103" s="95"/>
      <c r="K103" s="95"/>
      <c r="L103" s="95"/>
      <c r="M103" s="95"/>
      <c r="N103" s="95"/>
      <c r="O103" s="95"/>
      <c r="P103" s="95"/>
      <c r="Q103" s="87"/>
      <c r="R103" s="49" t="s">
        <v>283</v>
      </c>
      <c r="S103" s="49" t="s">
        <v>284</v>
      </c>
      <c r="T103" s="49" t="s">
        <v>70</v>
      </c>
      <c r="U103" s="21">
        <v>122278</v>
      </c>
      <c r="V103" s="21">
        <v>150000</v>
      </c>
      <c r="W103" s="21">
        <v>122278</v>
      </c>
      <c r="X103" s="21">
        <v>200000</v>
      </c>
      <c r="Y103" s="21">
        <v>209173</v>
      </c>
      <c r="Z103" s="21">
        <v>250000</v>
      </c>
      <c r="AA103" s="21">
        <v>209173</v>
      </c>
      <c r="AB103" s="21">
        <v>360000</v>
      </c>
      <c r="AC103" s="67">
        <v>209173</v>
      </c>
      <c r="AD103" s="61"/>
      <c r="AE103" s="21">
        <f>+_xlfn.IFS(T103="Acumulado",V103+X103+Z103+AB103,T103="Capacidad",AB103,T103="Flujo",AB103,T103="Reducción",AB103,T103="Stock",AB103)</f>
        <v>360000</v>
      </c>
      <c r="AF103" s="21">
        <f>+_xlfn.IFS(T103="Acumulado",W103+Y103+AA103+AC103,T103="Capacidad",AC103,T103="Flujo",AA103,T103="Reducción",W103,T103="Stock",AA103)</f>
        <v>209173</v>
      </c>
      <c r="AG103" s="87"/>
    </row>
    <row r="104" spans="1:33" s="16" customFormat="1" ht="63" customHeight="1" x14ac:dyDescent="0.25">
      <c r="A104" s="76" t="s">
        <v>26</v>
      </c>
      <c r="B104" s="76" t="s">
        <v>27</v>
      </c>
      <c r="C104" s="76" t="s">
        <v>28</v>
      </c>
      <c r="D104" s="76" t="s">
        <v>272</v>
      </c>
      <c r="E104" s="76" t="s">
        <v>285</v>
      </c>
      <c r="F104" s="76" t="s">
        <v>286</v>
      </c>
      <c r="G104" s="76" t="s">
        <v>287</v>
      </c>
      <c r="H104" s="76" t="s">
        <v>288</v>
      </c>
      <c r="I104" s="76" t="s">
        <v>82</v>
      </c>
      <c r="J104" s="79">
        <v>3968615597</v>
      </c>
      <c r="K104" s="79">
        <v>3968615597</v>
      </c>
      <c r="L104" s="79">
        <v>5500000000</v>
      </c>
      <c r="M104" s="79">
        <v>5500000000</v>
      </c>
      <c r="N104" s="79"/>
      <c r="O104" s="79"/>
      <c r="P104" s="79"/>
      <c r="Q104" s="76"/>
      <c r="R104" s="49" t="s">
        <v>289</v>
      </c>
      <c r="S104" s="49" t="s">
        <v>290</v>
      </c>
      <c r="T104" s="49" t="s">
        <v>36</v>
      </c>
      <c r="U104" s="49">
        <v>5</v>
      </c>
      <c r="V104" s="49">
        <v>6</v>
      </c>
      <c r="W104" s="49">
        <v>5</v>
      </c>
      <c r="X104" s="49">
        <v>7</v>
      </c>
      <c r="Y104" s="49">
        <v>7</v>
      </c>
      <c r="Z104" s="49">
        <v>0</v>
      </c>
      <c r="AA104" s="49"/>
      <c r="AB104" s="49">
        <v>0</v>
      </c>
      <c r="AC104" s="61"/>
      <c r="AD104" s="61"/>
      <c r="AE104" s="21">
        <f t="shared" ref="AE104" si="9">+_xlfn.IFS(T104="Acumulado",V104+X104+Z104+AB104,T104="Capacidad",AB104,T104="Flujo",AB104,T104="Reducción",AB104,T104="Stock",AB104)</f>
        <v>13</v>
      </c>
      <c r="AF104" s="49">
        <f t="shared" si="8"/>
        <v>12</v>
      </c>
      <c r="AG104" s="76" t="s">
        <v>85</v>
      </c>
    </row>
    <row r="105" spans="1:33" s="16" customFormat="1" ht="31.5" x14ac:dyDescent="0.25">
      <c r="A105" s="78"/>
      <c r="B105" s="78"/>
      <c r="C105" s="78"/>
      <c r="D105" s="78"/>
      <c r="E105" s="78"/>
      <c r="F105" s="78"/>
      <c r="G105" s="78"/>
      <c r="H105" s="78"/>
      <c r="I105" s="78"/>
      <c r="J105" s="81"/>
      <c r="K105" s="81"/>
      <c r="L105" s="81"/>
      <c r="M105" s="81"/>
      <c r="N105" s="81"/>
      <c r="O105" s="81"/>
      <c r="P105" s="81"/>
      <c r="Q105" s="78"/>
      <c r="R105" s="49" t="s">
        <v>291</v>
      </c>
      <c r="S105" s="49" t="s">
        <v>291</v>
      </c>
      <c r="T105" s="49" t="s">
        <v>36</v>
      </c>
      <c r="U105" s="49">
        <v>0</v>
      </c>
      <c r="V105" s="21">
        <v>2866</v>
      </c>
      <c r="W105" s="21">
        <v>2866</v>
      </c>
      <c r="X105" s="21">
        <v>3702</v>
      </c>
      <c r="Y105" s="21">
        <v>3905</v>
      </c>
      <c r="Z105" s="21">
        <v>3712</v>
      </c>
      <c r="AA105" s="21">
        <v>5390</v>
      </c>
      <c r="AB105" s="21">
        <v>1720</v>
      </c>
      <c r="AC105" s="67">
        <v>204</v>
      </c>
      <c r="AD105" s="67"/>
      <c r="AE105" s="21">
        <f>+_xlfn.IFS(T105="Acumulado",V105+X105+Z105+AB105,T105="Capacidad",AB105,T105="Flujo",AB105,T105="Reducción",AB105,T105="Stock",AB105)</f>
        <v>12000</v>
      </c>
      <c r="AF105" s="21">
        <f t="shared" si="8"/>
        <v>12365</v>
      </c>
      <c r="AG105" s="78"/>
    </row>
    <row r="106" spans="1:33" s="16" customFormat="1" ht="57.75" customHeight="1" x14ac:dyDescent="0.25">
      <c r="A106" s="57" t="s">
        <v>26</v>
      </c>
      <c r="B106" s="57" t="s">
        <v>27</v>
      </c>
      <c r="C106" s="57" t="s">
        <v>28</v>
      </c>
      <c r="D106" s="57" t="s">
        <v>272</v>
      </c>
      <c r="E106" s="57" t="s">
        <v>285</v>
      </c>
      <c r="F106" s="57" t="s">
        <v>594</v>
      </c>
      <c r="G106" s="57" t="s">
        <v>292</v>
      </c>
      <c r="H106" s="57"/>
      <c r="I106" s="57"/>
      <c r="J106" s="59"/>
      <c r="K106" s="59"/>
      <c r="L106" s="59"/>
      <c r="M106" s="59"/>
      <c r="N106" s="59"/>
      <c r="O106" s="59"/>
      <c r="P106" s="59"/>
      <c r="Q106" s="57"/>
      <c r="R106" s="53" t="s">
        <v>293</v>
      </c>
      <c r="S106" s="53" t="s">
        <v>294</v>
      </c>
      <c r="T106" s="53" t="s">
        <v>36</v>
      </c>
      <c r="U106" s="53">
        <v>0</v>
      </c>
      <c r="V106" s="24">
        <v>0</v>
      </c>
      <c r="W106" s="53">
        <v>0</v>
      </c>
      <c r="X106" s="24">
        <v>22</v>
      </c>
      <c r="Y106" s="24">
        <v>22</v>
      </c>
      <c r="Z106" s="24">
        <v>22</v>
      </c>
      <c r="AA106" s="24">
        <v>22</v>
      </c>
      <c r="AB106" s="24">
        <v>32</v>
      </c>
      <c r="AC106" s="65">
        <v>14</v>
      </c>
      <c r="AD106" s="65"/>
      <c r="AE106" s="24">
        <f t="shared" ref="AE106" si="10">+_xlfn.IFS(T106="Acumulado",V106+X106+Z106+AB106,T106="Capacidad",AB106,T106="Flujo",AB106,T106="Reducción",AB106,T106="Stock",AB106)</f>
        <v>76</v>
      </c>
      <c r="AF106" s="24">
        <f t="shared" si="8"/>
        <v>58</v>
      </c>
      <c r="AG106" s="57" t="s">
        <v>64</v>
      </c>
    </row>
    <row r="107" spans="1:33" s="16" customFormat="1" ht="172.5" customHeight="1" x14ac:dyDescent="0.25">
      <c r="A107" s="49" t="s">
        <v>26</v>
      </c>
      <c r="B107" s="49" t="s">
        <v>27</v>
      </c>
      <c r="C107" s="49" t="s">
        <v>28</v>
      </c>
      <c r="D107" s="49" t="s">
        <v>272</v>
      </c>
      <c r="E107" s="49" t="s">
        <v>285</v>
      </c>
      <c r="F107" s="49" t="s">
        <v>295</v>
      </c>
      <c r="G107" s="49" t="s">
        <v>296</v>
      </c>
      <c r="H107" s="49" t="s">
        <v>297</v>
      </c>
      <c r="I107" s="49" t="s">
        <v>82</v>
      </c>
      <c r="J107" s="48">
        <v>4418740110</v>
      </c>
      <c r="K107" s="48">
        <v>4418740110</v>
      </c>
      <c r="L107" s="48">
        <v>7000000000</v>
      </c>
      <c r="M107" s="48">
        <v>7000000000</v>
      </c>
      <c r="N107" s="48"/>
      <c r="O107" s="48"/>
      <c r="P107" s="48"/>
      <c r="Q107" s="49"/>
      <c r="R107" s="49" t="s">
        <v>298</v>
      </c>
      <c r="S107" s="49" t="s">
        <v>299</v>
      </c>
      <c r="T107" s="49" t="s">
        <v>36</v>
      </c>
      <c r="U107" s="21">
        <v>60000</v>
      </c>
      <c r="V107" s="21">
        <v>100000</v>
      </c>
      <c r="W107" s="21">
        <v>112626</v>
      </c>
      <c r="X107" s="21">
        <v>100000</v>
      </c>
      <c r="Y107" s="21">
        <v>102620</v>
      </c>
      <c r="Z107" s="49">
        <v>0</v>
      </c>
      <c r="AA107" s="49"/>
      <c r="AB107" s="49">
        <v>0</v>
      </c>
      <c r="AC107" s="61"/>
      <c r="AD107" s="61"/>
      <c r="AE107" s="21">
        <f>+_xlfn.IFS(T107="Acumulado",V107+X107+Z107+AB107,T107="Capacidad",AB107,T107="Flujo",AB107,T107="Reducción",AB107,T107="Stock",AB107)</f>
        <v>200000</v>
      </c>
      <c r="AF107" s="21">
        <f t="shared" si="8"/>
        <v>215246</v>
      </c>
      <c r="AG107" s="49" t="s">
        <v>85</v>
      </c>
    </row>
    <row r="108" spans="1:33" s="16" customFormat="1" ht="31.5" x14ac:dyDescent="0.25">
      <c r="A108" s="85" t="s">
        <v>26</v>
      </c>
      <c r="B108" s="85" t="s">
        <v>92</v>
      </c>
      <c r="C108" s="85" t="s">
        <v>300</v>
      </c>
      <c r="D108" s="85" t="s">
        <v>272</v>
      </c>
      <c r="E108" s="85" t="s">
        <v>301</v>
      </c>
      <c r="F108" s="85" t="s">
        <v>302</v>
      </c>
      <c r="G108" s="85" t="s">
        <v>303</v>
      </c>
      <c r="H108" s="85" t="s">
        <v>95</v>
      </c>
      <c r="I108" s="85" t="s">
        <v>96</v>
      </c>
      <c r="J108" s="85"/>
      <c r="K108" s="85"/>
      <c r="L108" s="85"/>
      <c r="M108" s="85"/>
      <c r="N108" s="85"/>
      <c r="O108" s="85"/>
      <c r="P108" s="85"/>
      <c r="Q108" s="85"/>
      <c r="R108" s="53" t="s">
        <v>304</v>
      </c>
      <c r="S108" s="53" t="s">
        <v>305</v>
      </c>
      <c r="T108" s="53" t="s">
        <v>36</v>
      </c>
      <c r="U108" s="53">
        <v>0</v>
      </c>
      <c r="V108" s="53">
        <v>1</v>
      </c>
      <c r="W108" s="53">
        <v>1</v>
      </c>
      <c r="X108" s="53">
        <v>0</v>
      </c>
      <c r="Y108" s="53"/>
      <c r="Z108" s="53">
        <v>0</v>
      </c>
      <c r="AA108" s="53"/>
      <c r="AB108" s="53">
        <v>0</v>
      </c>
      <c r="AC108" s="63"/>
      <c r="AD108" s="63"/>
      <c r="AE108" s="53">
        <f>+_xlfn.IFS(T108="Acumulado",V108+X108+Z108+AB108,T108="Capacidad",AB108,T108="Flujo",AB108,T108="Reducción",AB108,T108="Stock",AB108)</f>
        <v>1</v>
      </c>
      <c r="AF108" s="53">
        <f t="shared" si="8"/>
        <v>1</v>
      </c>
      <c r="AG108" s="85" t="s">
        <v>136</v>
      </c>
    </row>
    <row r="109" spans="1:33" s="16" customFormat="1" ht="116.25" customHeight="1" x14ac:dyDescent="0.25">
      <c r="A109" s="91"/>
      <c r="B109" s="91"/>
      <c r="C109" s="91"/>
      <c r="D109" s="91"/>
      <c r="E109" s="91"/>
      <c r="F109" s="91"/>
      <c r="G109" s="91"/>
      <c r="H109" s="91"/>
      <c r="I109" s="91"/>
      <c r="J109" s="91"/>
      <c r="K109" s="91"/>
      <c r="L109" s="91"/>
      <c r="M109" s="91"/>
      <c r="N109" s="91"/>
      <c r="O109" s="91"/>
      <c r="P109" s="91"/>
      <c r="Q109" s="91"/>
      <c r="R109" s="53" t="s">
        <v>306</v>
      </c>
      <c r="S109" s="53" t="s">
        <v>307</v>
      </c>
      <c r="T109" s="53" t="s">
        <v>36</v>
      </c>
      <c r="U109" s="53">
        <v>0</v>
      </c>
      <c r="V109" s="53">
        <v>0</v>
      </c>
      <c r="W109" s="53">
        <v>0</v>
      </c>
      <c r="X109" s="53">
        <v>20</v>
      </c>
      <c r="Y109" s="53">
        <v>20</v>
      </c>
      <c r="Z109" s="53">
        <v>20</v>
      </c>
      <c r="AA109" s="53">
        <v>36</v>
      </c>
      <c r="AB109" s="53">
        <v>20</v>
      </c>
      <c r="AC109" s="63">
        <v>0</v>
      </c>
      <c r="AD109" s="63"/>
      <c r="AE109" s="53">
        <f>+_xlfn.IFS(T109="Acumulado",V109+X109+Z109+AB109,T109="Capacidad",AB109,T109="Flujo",AB109,T109="Reducción",AB109,T109="Stock",AB109)</f>
        <v>60</v>
      </c>
      <c r="AF109" s="53">
        <f t="shared" si="8"/>
        <v>56</v>
      </c>
      <c r="AG109" s="91"/>
    </row>
    <row r="110" spans="1:33" s="16" customFormat="1" ht="116.25" customHeight="1" x14ac:dyDescent="0.25">
      <c r="A110" s="86"/>
      <c r="B110" s="86"/>
      <c r="C110" s="86"/>
      <c r="D110" s="86"/>
      <c r="E110" s="86"/>
      <c r="F110" s="86"/>
      <c r="G110" s="86"/>
      <c r="H110" s="86"/>
      <c r="I110" s="86"/>
      <c r="J110" s="86"/>
      <c r="K110" s="86"/>
      <c r="L110" s="86"/>
      <c r="M110" s="86"/>
      <c r="N110" s="86"/>
      <c r="O110" s="86"/>
      <c r="P110" s="86"/>
      <c r="Q110" s="86"/>
      <c r="R110" s="53" t="s">
        <v>308</v>
      </c>
      <c r="S110" s="53" t="s">
        <v>309</v>
      </c>
      <c r="T110" s="53" t="s">
        <v>36</v>
      </c>
      <c r="U110" s="53">
        <v>0</v>
      </c>
      <c r="V110" s="53">
        <v>0</v>
      </c>
      <c r="W110" s="53">
        <v>0</v>
      </c>
      <c r="X110" s="53">
        <v>1</v>
      </c>
      <c r="Y110" s="53">
        <v>1</v>
      </c>
      <c r="Z110" s="53">
        <v>1</v>
      </c>
      <c r="AA110" s="53">
        <v>1</v>
      </c>
      <c r="AB110" s="53">
        <v>2</v>
      </c>
      <c r="AC110" s="63">
        <v>0.3</v>
      </c>
      <c r="AD110" s="63"/>
      <c r="AE110" s="53">
        <f>+_xlfn.IFS(T110="Acumulado",V110+X110+Z110+AB110,T110="Capacidad",AB110,T110="Flujo",AB110,T110="Reducción",AB110,T110="Stock",AB110)</f>
        <v>4</v>
      </c>
      <c r="AF110" s="53">
        <f t="shared" si="8"/>
        <v>2.2999999999999998</v>
      </c>
      <c r="AG110" s="86"/>
    </row>
    <row r="111" spans="1:33" s="16" customFormat="1" ht="113.25" customHeight="1" x14ac:dyDescent="0.25">
      <c r="A111" s="50" t="s">
        <v>26</v>
      </c>
      <c r="B111" s="50" t="s">
        <v>92</v>
      </c>
      <c r="C111" s="50" t="s">
        <v>628</v>
      </c>
      <c r="D111" s="50" t="s">
        <v>272</v>
      </c>
      <c r="E111" s="50" t="s">
        <v>30</v>
      </c>
      <c r="F111" s="57" t="s">
        <v>595</v>
      </c>
      <c r="G111" s="57" t="s">
        <v>310</v>
      </c>
      <c r="H111" s="57" t="s">
        <v>95</v>
      </c>
      <c r="I111" s="57" t="s">
        <v>96</v>
      </c>
      <c r="J111" s="57"/>
      <c r="K111" s="57"/>
      <c r="L111" s="57"/>
      <c r="M111" s="57"/>
      <c r="N111" s="57"/>
      <c r="O111" s="57"/>
      <c r="P111" s="57"/>
      <c r="Q111" s="57"/>
      <c r="R111" s="53" t="s">
        <v>189</v>
      </c>
      <c r="S111" s="53" t="s">
        <v>190</v>
      </c>
      <c r="T111" s="53" t="s">
        <v>36</v>
      </c>
      <c r="U111" s="22">
        <v>0</v>
      </c>
      <c r="V111" s="22">
        <v>0</v>
      </c>
      <c r="W111" s="53"/>
      <c r="X111" s="22">
        <v>0.3</v>
      </c>
      <c r="Y111" s="22">
        <v>0.3</v>
      </c>
      <c r="Z111" s="22">
        <v>0.7</v>
      </c>
      <c r="AA111" s="22">
        <v>0.7</v>
      </c>
      <c r="AB111" s="22">
        <v>0</v>
      </c>
      <c r="AC111" s="63"/>
      <c r="AD111" s="63"/>
      <c r="AE111" s="23">
        <f t="shared" ref="AE111:AE135" si="11">+_xlfn.IFS(T111="Acumulado",V111+X111+Z111+AB111,T111="Capacidad",AB111,T111="Flujo",AB111,T111="Reducción",AB111,T111="Stock",AB111)</f>
        <v>1</v>
      </c>
      <c r="AF111" s="23">
        <f t="shared" si="8"/>
        <v>1</v>
      </c>
      <c r="AG111" s="57" t="s">
        <v>191</v>
      </c>
    </row>
    <row r="112" spans="1:33" s="16" customFormat="1" ht="78.75" x14ac:dyDescent="0.25">
      <c r="A112" s="50" t="s">
        <v>26</v>
      </c>
      <c r="B112" s="50" t="s">
        <v>92</v>
      </c>
      <c r="C112" s="50" t="s">
        <v>28</v>
      </c>
      <c r="D112" s="50" t="s">
        <v>272</v>
      </c>
      <c r="E112" s="50" t="s">
        <v>30</v>
      </c>
      <c r="F112" s="57" t="s">
        <v>311</v>
      </c>
      <c r="G112" s="57" t="s">
        <v>312</v>
      </c>
      <c r="H112" s="57" t="s">
        <v>95</v>
      </c>
      <c r="I112" s="57" t="s">
        <v>96</v>
      </c>
      <c r="J112" s="57"/>
      <c r="K112" s="57"/>
      <c r="L112" s="57"/>
      <c r="M112" s="57"/>
      <c r="N112" s="57"/>
      <c r="O112" s="57"/>
      <c r="P112" s="57"/>
      <c r="Q112" s="57"/>
      <c r="R112" s="53" t="s">
        <v>189</v>
      </c>
      <c r="S112" s="53" t="s">
        <v>190</v>
      </c>
      <c r="T112" s="53" t="s">
        <v>36</v>
      </c>
      <c r="U112" s="22">
        <v>0</v>
      </c>
      <c r="V112" s="22">
        <v>0</v>
      </c>
      <c r="W112" s="53"/>
      <c r="X112" s="22">
        <v>0.8</v>
      </c>
      <c r="Y112" s="22">
        <v>0.7</v>
      </c>
      <c r="Z112" s="22">
        <v>0.2</v>
      </c>
      <c r="AA112" s="22">
        <v>0.3</v>
      </c>
      <c r="AB112" s="22">
        <v>0</v>
      </c>
      <c r="AC112" s="63"/>
      <c r="AD112" s="63"/>
      <c r="AE112" s="23">
        <f t="shared" si="11"/>
        <v>1</v>
      </c>
      <c r="AF112" s="23">
        <f t="shared" si="8"/>
        <v>1</v>
      </c>
      <c r="AG112" s="57" t="s">
        <v>191</v>
      </c>
    </row>
    <row r="113" spans="1:33" s="16" customFormat="1" ht="116.25" customHeight="1" x14ac:dyDescent="0.25">
      <c r="A113" s="50" t="s">
        <v>26</v>
      </c>
      <c r="B113" s="50" t="s">
        <v>92</v>
      </c>
      <c r="C113" s="50" t="s">
        <v>300</v>
      </c>
      <c r="D113" s="50" t="s">
        <v>272</v>
      </c>
      <c r="E113" s="50" t="s">
        <v>30</v>
      </c>
      <c r="F113" s="57" t="s">
        <v>313</v>
      </c>
      <c r="G113" s="57" t="s">
        <v>314</v>
      </c>
      <c r="H113" s="57" t="s">
        <v>95</v>
      </c>
      <c r="I113" s="57" t="s">
        <v>96</v>
      </c>
      <c r="J113" s="57"/>
      <c r="K113" s="57"/>
      <c r="L113" s="57"/>
      <c r="M113" s="57"/>
      <c r="N113" s="57"/>
      <c r="O113" s="57"/>
      <c r="P113" s="57"/>
      <c r="Q113" s="57"/>
      <c r="R113" s="53" t="s">
        <v>315</v>
      </c>
      <c r="S113" s="53" t="s">
        <v>316</v>
      </c>
      <c r="T113" s="53" t="s">
        <v>36</v>
      </c>
      <c r="U113" s="31">
        <v>0</v>
      </c>
      <c r="V113" s="31">
        <v>0</v>
      </c>
      <c r="W113" s="31"/>
      <c r="X113" s="31">
        <v>6</v>
      </c>
      <c r="Y113" s="31">
        <v>6</v>
      </c>
      <c r="Z113" s="31">
        <v>0</v>
      </c>
      <c r="AA113" s="31"/>
      <c r="AB113" s="31">
        <v>0</v>
      </c>
      <c r="AC113" s="63"/>
      <c r="AD113" s="63"/>
      <c r="AE113" s="14">
        <f t="shared" si="11"/>
        <v>6</v>
      </c>
      <c r="AF113" s="14">
        <f t="shared" si="8"/>
        <v>6</v>
      </c>
      <c r="AG113" s="57" t="s">
        <v>191</v>
      </c>
    </row>
    <row r="114" spans="1:33" s="16" customFormat="1" ht="30.95" customHeight="1" x14ac:dyDescent="0.25">
      <c r="A114" s="87" t="s">
        <v>26</v>
      </c>
      <c r="B114" s="87" t="s">
        <v>92</v>
      </c>
      <c r="C114" s="87" t="s">
        <v>317</v>
      </c>
      <c r="D114" s="87" t="s">
        <v>318</v>
      </c>
      <c r="E114" s="87" t="s">
        <v>319</v>
      </c>
      <c r="F114" s="87" t="s">
        <v>320</v>
      </c>
      <c r="G114" s="87" t="s">
        <v>321</v>
      </c>
      <c r="H114" s="87" t="s">
        <v>322</v>
      </c>
      <c r="I114" s="87" t="s">
        <v>323</v>
      </c>
      <c r="J114" s="95">
        <v>55408992633</v>
      </c>
      <c r="K114" s="95">
        <v>51409660114</v>
      </c>
      <c r="L114" s="95">
        <v>54483964422</v>
      </c>
      <c r="M114" s="95">
        <v>53831958811.919998</v>
      </c>
      <c r="N114" s="95">
        <v>76051109695</v>
      </c>
      <c r="O114" s="95">
        <v>57445030860.699997</v>
      </c>
      <c r="P114" s="95">
        <v>66051109695</v>
      </c>
      <c r="Q114" s="87" t="s">
        <v>324</v>
      </c>
      <c r="R114" s="49" t="s">
        <v>645</v>
      </c>
      <c r="S114" s="49" t="s">
        <v>325</v>
      </c>
      <c r="T114" s="49" t="s">
        <v>36</v>
      </c>
      <c r="U114" s="21">
        <v>0</v>
      </c>
      <c r="V114" s="21">
        <v>500000</v>
      </c>
      <c r="W114" s="21">
        <v>0</v>
      </c>
      <c r="X114" s="21">
        <v>1000000</v>
      </c>
      <c r="Y114" s="49">
        <v>0</v>
      </c>
      <c r="Z114" s="21">
        <v>1000000</v>
      </c>
      <c r="AA114" s="21">
        <v>177299</v>
      </c>
      <c r="AB114" s="21">
        <v>1000000</v>
      </c>
      <c r="AC114" s="67">
        <v>396693</v>
      </c>
      <c r="AD114" s="61"/>
      <c r="AE114" s="21">
        <f t="shared" si="11"/>
        <v>3500000</v>
      </c>
      <c r="AF114" s="21">
        <f t="shared" si="8"/>
        <v>573992</v>
      </c>
      <c r="AG114" s="87" t="s">
        <v>326</v>
      </c>
    </row>
    <row r="115" spans="1:33" s="16" customFormat="1" ht="28.5" customHeight="1" x14ac:dyDescent="0.25">
      <c r="A115" s="87"/>
      <c r="B115" s="87"/>
      <c r="C115" s="87"/>
      <c r="D115" s="87"/>
      <c r="E115" s="87"/>
      <c r="F115" s="87"/>
      <c r="G115" s="87"/>
      <c r="H115" s="87"/>
      <c r="I115" s="87"/>
      <c r="J115" s="95"/>
      <c r="K115" s="95"/>
      <c r="L115" s="95"/>
      <c r="M115" s="95"/>
      <c r="N115" s="95"/>
      <c r="O115" s="95"/>
      <c r="P115" s="95"/>
      <c r="Q115" s="87"/>
      <c r="R115" s="49" t="s">
        <v>646</v>
      </c>
      <c r="S115" s="49" t="s">
        <v>327</v>
      </c>
      <c r="T115" s="49" t="s">
        <v>36</v>
      </c>
      <c r="U115" s="49">
        <v>0</v>
      </c>
      <c r="V115" s="49">
        <v>7</v>
      </c>
      <c r="W115" s="49">
        <v>2</v>
      </c>
      <c r="X115" s="49">
        <v>10</v>
      </c>
      <c r="Y115" s="49">
        <v>6</v>
      </c>
      <c r="Z115" s="49">
        <v>10</v>
      </c>
      <c r="AA115" s="49">
        <v>35</v>
      </c>
      <c r="AB115" s="49">
        <v>7</v>
      </c>
      <c r="AC115" s="61">
        <v>1</v>
      </c>
      <c r="AD115" s="61"/>
      <c r="AE115" s="49">
        <f t="shared" si="11"/>
        <v>34</v>
      </c>
      <c r="AF115" s="49">
        <f t="shared" si="8"/>
        <v>44</v>
      </c>
      <c r="AG115" s="87"/>
    </row>
    <row r="116" spans="1:33" s="16" customFormat="1" ht="39" customHeight="1" x14ac:dyDescent="0.25">
      <c r="A116" s="87"/>
      <c r="B116" s="87"/>
      <c r="C116" s="87"/>
      <c r="D116" s="87"/>
      <c r="E116" s="87"/>
      <c r="F116" s="87"/>
      <c r="G116" s="87"/>
      <c r="H116" s="87"/>
      <c r="I116" s="87"/>
      <c r="J116" s="95"/>
      <c r="K116" s="95"/>
      <c r="L116" s="95"/>
      <c r="M116" s="95"/>
      <c r="N116" s="95"/>
      <c r="O116" s="95"/>
      <c r="P116" s="95"/>
      <c r="Q116" s="87"/>
      <c r="R116" s="49" t="s">
        <v>328</v>
      </c>
      <c r="S116" s="49" t="s">
        <v>329</v>
      </c>
      <c r="T116" s="49" t="s">
        <v>70</v>
      </c>
      <c r="U116" s="28">
        <v>0.18</v>
      </c>
      <c r="V116" s="28">
        <v>0.21</v>
      </c>
      <c r="W116" s="28">
        <v>0.22720000000000001</v>
      </c>
      <c r="X116" s="28">
        <v>0.24</v>
      </c>
      <c r="Y116" s="28">
        <v>0.24</v>
      </c>
      <c r="Z116" s="28">
        <v>0.27</v>
      </c>
      <c r="AA116" s="25">
        <v>0.28000000000000003</v>
      </c>
      <c r="AB116" s="28">
        <v>0.3</v>
      </c>
      <c r="AC116" s="64">
        <v>0.28000000000000003</v>
      </c>
      <c r="AD116" s="61"/>
      <c r="AE116" s="25">
        <f t="shared" si="11"/>
        <v>0.3</v>
      </c>
      <c r="AF116" s="25">
        <f>+_xlfn.IFS(T116="Acumulado",W116+Y116+AA116+AC116,T116="Capacidad",AC116,T116="Flujo",AA116,T116="Reducción",W116,T116="Stock",AA116)</f>
        <v>0.28000000000000003</v>
      </c>
      <c r="AG116" s="87"/>
    </row>
    <row r="117" spans="1:33" s="16" customFormat="1" ht="32.1" customHeight="1" x14ac:dyDescent="0.25">
      <c r="A117" s="87"/>
      <c r="B117" s="87"/>
      <c r="C117" s="87"/>
      <c r="D117" s="87"/>
      <c r="E117" s="87"/>
      <c r="F117" s="87"/>
      <c r="G117" s="87"/>
      <c r="H117" s="87"/>
      <c r="I117" s="87"/>
      <c r="J117" s="95"/>
      <c r="K117" s="95"/>
      <c r="L117" s="95"/>
      <c r="M117" s="95"/>
      <c r="N117" s="95"/>
      <c r="O117" s="95"/>
      <c r="P117" s="95"/>
      <c r="Q117" s="87"/>
      <c r="R117" s="49" t="s">
        <v>647</v>
      </c>
      <c r="S117" s="49" t="s">
        <v>330</v>
      </c>
      <c r="T117" s="49" t="s">
        <v>70</v>
      </c>
      <c r="U117" s="28">
        <v>0.11</v>
      </c>
      <c r="V117" s="28">
        <v>0.25</v>
      </c>
      <c r="W117" s="28">
        <v>0.33</v>
      </c>
      <c r="X117" s="28">
        <v>0.5</v>
      </c>
      <c r="Y117" s="12">
        <v>0.34833430742255989</v>
      </c>
      <c r="Z117" s="28">
        <v>0.75</v>
      </c>
      <c r="AA117" s="19">
        <v>0.54700000000000004</v>
      </c>
      <c r="AB117" s="28">
        <v>0.9</v>
      </c>
      <c r="AC117" s="62">
        <v>0.54700000000000004</v>
      </c>
      <c r="AD117" s="61"/>
      <c r="AE117" s="25">
        <f t="shared" si="11"/>
        <v>0.9</v>
      </c>
      <c r="AF117" s="25">
        <f>+_xlfn.IFS(T117="Acumulado",W117+Y117+AA117+AC117,T117="Capacidad",AC117,T117="Flujo",AA117,T117="Reducción",W117,T117="Stock",AA117)</f>
        <v>0.54700000000000004</v>
      </c>
      <c r="AG117" s="87"/>
    </row>
    <row r="118" spans="1:33" s="16" customFormat="1" ht="41.45" customHeight="1" x14ac:dyDescent="0.25">
      <c r="A118" s="87"/>
      <c r="B118" s="87"/>
      <c r="C118" s="87"/>
      <c r="D118" s="87"/>
      <c r="E118" s="87"/>
      <c r="F118" s="87"/>
      <c r="G118" s="87"/>
      <c r="H118" s="87"/>
      <c r="I118" s="87"/>
      <c r="J118" s="95"/>
      <c r="K118" s="95"/>
      <c r="L118" s="95"/>
      <c r="M118" s="95"/>
      <c r="N118" s="95"/>
      <c r="O118" s="95"/>
      <c r="P118" s="95"/>
      <c r="Q118" s="87"/>
      <c r="R118" s="49" t="s">
        <v>331</v>
      </c>
      <c r="S118" s="49" t="s">
        <v>332</v>
      </c>
      <c r="T118" s="49" t="s">
        <v>36</v>
      </c>
      <c r="U118" s="49">
        <v>20</v>
      </c>
      <c r="V118" s="49">
        <v>1</v>
      </c>
      <c r="W118" s="49">
        <v>3</v>
      </c>
      <c r="X118" s="49">
        <v>2</v>
      </c>
      <c r="Y118" s="49">
        <v>6</v>
      </c>
      <c r="Z118" s="49">
        <v>2</v>
      </c>
      <c r="AA118" s="49">
        <v>4</v>
      </c>
      <c r="AB118" s="49">
        <v>1</v>
      </c>
      <c r="AC118" s="61">
        <v>0</v>
      </c>
      <c r="AD118" s="61"/>
      <c r="AE118" s="49">
        <f t="shared" si="11"/>
        <v>6</v>
      </c>
      <c r="AF118" s="49">
        <f>+_xlfn.IFS(T118="Acumulado",W118+Y118+AA118+AC118,T118="Capacidad",AA118,T118="Flujo",AA118,T118="Reducción",W118,T118="Stock",AA118)</f>
        <v>13</v>
      </c>
      <c r="AG118" s="87"/>
    </row>
    <row r="119" spans="1:33" s="16" customFormat="1" ht="29.1" customHeight="1" x14ac:dyDescent="0.25">
      <c r="A119" s="87"/>
      <c r="B119" s="87"/>
      <c r="C119" s="87"/>
      <c r="D119" s="87"/>
      <c r="E119" s="87"/>
      <c r="F119" s="87"/>
      <c r="G119" s="87"/>
      <c r="H119" s="87"/>
      <c r="I119" s="87"/>
      <c r="J119" s="95"/>
      <c r="K119" s="95"/>
      <c r="L119" s="95"/>
      <c r="M119" s="95"/>
      <c r="N119" s="95"/>
      <c r="O119" s="95"/>
      <c r="P119" s="95"/>
      <c r="Q119" s="87"/>
      <c r="R119" s="49" t="s">
        <v>333</v>
      </c>
      <c r="S119" s="49" t="s">
        <v>334</v>
      </c>
      <c r="T119" s="49" t="s">
        <v>70</v>
      </c>
      <c r="U119" s="28">
        <v>0.09</v>
      </c>
      <c r="V119" s="28">
        <v>0.15</v>
      </c>
      <c r="W119" s="28">
        <v>0.15</v>
      </c>
      <c r="X119" s="28">
        <v>0.25</v>
      </c>
      <c r="Y119" s="28">
        <v>0.25</v>
      </c>
      <c r="Z119" s="28">
        <v>0.36</v>
      </c>
      <c r="AA119" s="25">
        <v>0.36</v>
      </c>
      <c r="AB119" s="28">
        <v>0.5</v>
      </c>
      <c r="AC119" s="64">
        <v>0.4</v>
      </c>
      <c r="AD119" s="61"/>
      <c r="AE119" s="25">
        <f t="shared" si="11"/>
        <v>0.5</v>
      </c>
      <c r="AF119" s="25">
        <f>+_xlfn.IFS(T119="Acumulado",W119+Y119+AA119+AC119,T119="Capacidad",AC119,T119="Flujo",AA119,T119="Reducción",W119,T119="Stock",AA119)</f>
        <v>0.4</v>
      </c>
      <c r="AG119" s="87"/>
    </row>
    <row r="120" spans="1:33" s="16" customFormat="1" ht="35.450000000000003" customHeight="1" x14ac:dyDescent="0.25">
      <c r="A120" s="87"/>
      <c r="B120" s="87"/>
      <c r="C120" s="87"/>
      <c r="D120" s="87"/>
      <c r="E120" s="87"/>
      <c r="F120" s="87"/>
      <c r="G120" s="87"/>
      <c r="H120" s="87"/>
      <c r="I120" s="87"/>
      <c r="J120" s="95"/>
      <c r="K120" s="95"/>
      <c r="L120" s="95"/>
      <c r="M120" s="95"/>
      <c r="N120" s="95"/>
      <c r="O120" s="95"/>
      <c r="P120" s="95"/>
      <c r="Q120" s="87"/>
      <c r="R120" s="49" t="s">
        <v>648</v>
      </c>
      <c r="S120" s="49" t="s">
        <v>335</v>
      </c>
      <c r="T120" s="49" t="s">
        <v>70</v>
      </c>
      <c r="U120" s="28">
        <v>0.01</v>
      </c>
      <c r="V120" s="28">
        <v>0.11</v>
      </c>
      <c r="W120" s="28">
        <v>0.11</v>
      </c>
      <c r="X120" s="28">
        <v>0.25</v>
      </c>
      <c r="Y120" s="37">
        <v>0.25650000000000001</v>
      </c>
      <c r="Z120" s="28">
        <v>0.41</v>
      </c>
      <c r="AA120" s="25">
        <v>0.41</v>
      </c>
      <c r="AB120" s="28">
        <v>0.6</v>
      </c>
      <c r="AC120" s="64">
        <v>0.47</v>
      </c>
      <c r="AD120" s="61"/>
      <c r="AE120" s="25">
        <f t="shared" si="11"/>
        <v>0.6</v>
      </c>
      <c r="AF120" s="25">
        <f>+_xlfn.IFS(T120="Acumulado",W120+Y120+AA120+AC120,T120="Capacidad",AC120,T120="Flujo",AA120,T120="Reducción",W120,T120="Stock",AA120)</f>
        <v>0.47</v>
      </c>
      <c r="AG120" s="87"/>
    </row>
    <row r="121" spans="1:33" s="16" customFormat="1" ht="35.450000000000003" customHeight="1" x14ac:dyDescent="0.25">
      <c r="A121" s="87"/>
      <c r="B121" s="87"/>
      <c r="C121" s="87"/>
      <c r="D121" s="87"/>
      <c r="E121" s="87"/>
      <c r="F121" s="87"/>
      <c r="G121" s="87"/>
      <c r="H121" s="87"/>
      <c r="I121" s="87"/>
      <c r="J121" s="95"/>
      <c r="K121" s="95"/>
      <c r="L121" s="95"/>
      <c r="M121" s="95"/>
      <c r="N121" s="95"/>
      <c r="O121" s="95"/>
      <c r="P121" s="95"/>
      <c r="Q121" s="87"/>
      <c r="R121" s="49" t="s">
        <v>336</v>
      </c>
      <c r="S121" s="49" t="s">
        <v>337</v>
      </c>
      <c r="T121" s="49" t="s">
        <v>36</v>
      </c>
      <c r="U121" s="49">
        <v>0</v>
      </c>
      <c r="V121" s="49">
        <v>10</v>
      </c>
      <c r="W121" s="49">
        <v>22</v>
      </c>
      <c r="X121" s="49">
        <v>50</v>
      </c>
      <c r="Y121" s="49">
        <v>55</v>
      </c>
      <c r="Z121" s="49">
        <v>70</v>
      </c>
      <c r="AA121" s="49">
        <v>90</v>
      </c>
      <c r="AB121" s="49">
        <v>70</v>
      </c>
      <c r="AC121" s="61">
        <v>0</v>
      </c>
      <c r="AD121" s="61"/>
      <c r="AE121" s="49">
        <f t="shared" si="11"/>
        <v>200</v>
      </c>
      <c r="AF121" s="49">
        <f>+_xlfn.IFS(T121="Acumulado",W121+Y121+AA121+AC121,T121="Capacidad",AA121,T121="Flujo",AA121,T121="Reducción",W121,T121="Stock",AA121)</f>
        <v>167</v>
      </c>
      <c r="AG121" s="87"/>
    </row>
    <row r="122" spans="1:33" s="16" customFormat="1" ht="35.450000000000003" customHeight="1" x14ac:dyDescent="0.25">
      <c r="A122" s="87"/>
      <c r="B122" s="87"/>
      <c r="C122" s="87"/>
      <c r="D122" s="87"/>
      <c r="E122" s="87"/>
      <c r="F122" s="87"/>
      <c r="G122" s="87"/>
      <c r="H122" s="87"/>
      <c r="I122" s="87"/>
      <c r="J122" s="95"/>
      <c r="K122" s="95"/>
      <c r="L122" s="95"/>
      <c r="M122" s="95"/>
      <c r="N122" s="95"/>
      <c r="O122" s="95"/>
      <c r="P122" s="95"/>
      <c r="Q122" s="87"/>
      <c r="R122" s="49" t="s">
        <v>338</v>
      </c>
      <c r="S122" s="49" t="s">
        <v>339</v>
      </c>
      <c r="T122" s="49" t="s">
        <v>70</v>
      </c>
      <c r="U122" s="28">
        <v>0</v>
      </c>
      <c r="V122" s="28">
        <v>0.25</v>
      </c>
      <c r="W122" s="28">
        <v>0.41</v>
      </c>
      <c r="X122" s="28">
        <v>0.5</v>
      </c>
      <c r="Y122" s="28">
        <v>0.76039999999999996</v>
      </c>
      <c r="Z122" s="28">
        <v>0.75</v>
      </c>
      <c r="AA122" s="25">
        <v>0.78039999999999998</v>
      </c>
      <c r="AB122" s="28">
        <v>1</v>
      </c>
      <c r="AC122" s="64">
        <v>0.78039999999999998</v>
      </c>
      <c r="AD122" s="61"/>
      <c r="AE122" s="25">
        <f t="shared" si="11"/>
        <v>1</v>
      </c>
      <c r="AF122" s="25">
        <f>+_xlfn.IFS(T122="Acumulado",W122+Y122+AA122+AC122,T122="Capacidad",AC122,T122="Flujo",AA122,T122="Reducción",W122,T122="Stock",AA122)</f>
        <v>0.78039999999999998</v>
      </c>
      <c r="AG122" s="87"/>
    </row>
    <row r="123" spans="1:33" s="16" customFormat="1" ht="35.450000000000003" customHeight="1" x14ac:dyDescent="0.25">
      <c r="A123" s="87"/>
      <c r="B123" s="87"/>
      <c r="C123" s="87"/>
      <c r="D123" s="87"/>
      <c r="E123" s="87"/>
      <c r="F123" s="87"/>
      <c r="G123" s="87"/>
      <c r="H123" s="87"/>
      <c r="I123" s="87"/>
      <c r="J123" s="95"/>
      <c r="K123" s="95"/>
      <c r="L123" s="95"/>
      <c r="M123" s="95"/>
      <c r="N123" s="95"/>
      <c r="O123" s="95"/>
      <c r="P123" s="95"/>
      <c r="Q123" s="87"/>
      <c r="R123" s="49" t="s">
        <v>338</v>
      </c>
      <c r="S123" s="49" t="s">
        <v>340</v>
      </c>
      <c r="T123" s="49" t="s">
        <v>70</v>
      </c>
      <c r="U123" s="28">
        <v>0</v>
      </c>
      <c r="V123" s="28">
        <v>0.15</v>
      </c>
      <c r="W123" s="28">
        <v>0.26</v>
      </c>
      <c r="X123" s="28">
        <v>0.35</v>
      </c>
      <c r="Y123" s="12">
        <v>0.99739999999999995</v>
      </c>
      <c r="Z123" s="28">
        <v>0.55000000000000004</v>
      </c>
      <c r="AA123" s="12">
        <v>0.99739999999999995</v>
      </c>
      <c r="AB123" s="28">
        <v>0.75</v>
      </c>
      <c r="AC123" s="64">
        <v>1.43</v>
      </c>
      <c r="AD123" s="61"/>
      <c r="AE123" s="25">
        <f t="shared" si="11"/>
        <v>0.75</v>
      </c>
      <c r="AF123" s="19">
        <f>+_xlfn.IFS(T123="Acumulado",W123+Y123+AA123+AC123,T123="Capacidad",AC123,T123="Flujo",AA123,T123="Reducción",W123,T123="Stock",AA123)</f>
        <v>1.43</v>
      </c>
      <c r="AG123" s="87"/>
    </row>
    <row r="124" spans="1:33" s="16" customFormat="1" ht="35.450000000000003" customHeight="1" x14ac:dyDescent="0.25">
      <c r="A124" s="87"/>
      <c r="B124" s="87"/>
      <c r="C124" s="87"/>
      <c r="D124" s="87"/>
      <c r="E124" s="87"/>
      <c r="F124" s="87"/>
      <c r="G124" s="87"/>
      <c r="H124" s="87"/>
      <c r="I124" s="87"/>
      <c r="J124" s="95"/>
      <c r="K124" s="95"/>
      <c r="L124" s="95"/>
      <c r="M124" s="95"/>
      <c r="N124" s="95"/>
      <c r="O124" s="95"/>
      <c r="P124" s="95"/>
      <c r="Q124" s="87"/>
      <c r="R124" s="49" t="s">
        <v>649</v>
      </c>
      <c r="S124" s="49" t="s">
        <v>596</v>
      </c>
      <c r="T124" s="49" t="s">
        <v>36</v>
      </c>
      <c r="U124" s="49">
        <v>0</v>
      </c>
      <c r="V124" s="49">
        <v>0</v>
      </c>
      <c r="W124" s="49">
        <v>0</v>
      </c>
      <c r="X124" s="49">
        <v>0</v>
      </c>
      <c r="Y124" s="49">
        <v>0</v>
      </c>
      <c r="Z124" s="49">
        <v>200</v>
      </c>
      <c r="AA124" s="49">
        <v>4</v>
      </c>
      <c r="AB124" s="49">
        <v>100</v>
      </c>
      <c r="AC124" s="61">
        <v>1</v>
      </c>
      <c r="AD124" s="61"/>
      <c r="AE124" s="21">
        <f t="shared" si="11"/>
        <v>300</v>
      </c>
      <c r="AF124" s="49">
        <f t="shared" ref="AF124:AF129" si="12">+_xlfn.IFS(T124="Acumulado",W124+Y124+AA124+AC124,T124="Capacidad",AA124,T124="Flujo",AA124,T124="Reducción",W124,T124="Stock",AA124)</f>
        <v>5</v>
      </c>
      <c r="AG124" s="87"/>
    </row>
    <row r="125" spans="1:33" s="16" customFormat="1" ht="35.450000000000003" customHeight="1" x14ac:dyDescent="0.25">
      <c r="A125" s="87"/>
      <c r="B125" s="87"/>
      <c r="C125" s="87"/>
      <c r="D125" s="87"/>
      <c r="E125" s="87"/>
      <c r="F125" s="87"/>
      <c r="G125" s="87"/>
      <c r="H125" s="87"/>
      <c r="I125" s="87"/>
      <c r="J125" s="95"/>
      <c r="K125" s="95"/>
      <c r="L125" s="95"/>
      <c r="M125" s="95"/>
      <c r="N125" s="95"/>
      <c r="O125" s="95"/>
      <c r="P125" s="95"/>
      <c r="Q125" s="87"/>
      <c r="R125" s="49" t="s">
        <v>650</v>
      </c>
      <c r="S125" s="49" t="s">
        <v>597</v>
      </c>
      <c r="T125" s="49" t="s">
        <v>70</v>
      </c>
      <c r="U125" s="21">
        <v>3276</v>
      </c>
      <c r="V125" s="49">
        <v>0</v>
      </c>
      <c r="W125" s="49">
        <v>0</v>
      </c>
      <c r="X125" s="49">
        <v>0</v>
      </c>
      <c r="Y125" s="49">
        <v>0</v>
      </c>
      <c r="Z125" s="21">
        <v>3440</v>
      </c>
      <c r="AA125" s="21">
        <v>5137</v>
      </c>
      <c r="AB125" s="21">
        <v>3612</v>
      </c>
      <c r="AC125" s="67">
        <v>8195</v>
      </c>
      <c r="AD125" s="61"/>
      <c r="AE125" s="21">
        <f t="shared" si="11"/>
        <v>3612</v>
      </c>
      <c r="AF125" s="21">
        <f>+_xlfn.IFS(T125="Acumulado",W125+Y125+AA125+AC125,T125="Capacidad",AC125,T125="Flujo",AA125,T125="Reducción",W125,T125="Stock",AA125)</f>
        <v>8195</v>
      </c>
      <c r="AG125" s="87"/>
    </row>
    <row r="126" spans="1:33" s="16" customFormat="1" ht="35.450000000000003" customHeight="1" x14ac:dyDescent="0.25">
      <c r="A126" s="87"/>
      <c r="B126" s="87"/>
      <c r="C126" s="87"/>
      <c r="D126" s="87"/>
      <c r="E126" s="87"/>
      <c r="F126" s="87"/>
      <c r="G126" s="87"/>
      <c r="H126" s="87"/>
      <c r="I126" s="87"/>
      <c r="J126" s="95"/>
      <c r="K126" s="95"/>
      <c r="L126" s="95"/>
      <c r="M126" s="95"/>
      <c r="N126" s="95"/>
      <c r="O126" s="95"/>
      <c r="P126" s="95"/>
      <c r="Q126" s="87"/>
      <c r="R126" s="49" t="s">
        <v>341</v>
      </c>
      <c r="S126" s="49" t="s">
        <v>598</v>
      </c>
      <c r="T126" s="49" t="s">
        <v>36</v>
      </c>
      <c r="U126" s="49">
        <v>0</v>
      </c>
      <c r="V126" s="49">
        <v>0</v>
      </c>
      <c r="W126" s="49">
        <v>0</v>
      </c>
      <c r="X126" s="49">
        <v>0</v>
      </c>
      <c r="Y126" s="49">
        <v>0</v>
      </c>
      <c r="Z126" s="49">
        <v>1</v>
      </c>
      <c r="AA126" s="49">
        <v>2</v>
      </c>
      <c r="AB126" s="49">
        <v>2</v>
      </c>
      <c r="AC126" s="61">
        <v>2</v>
      </c>
      <c r="AD126" s="61"/>
      <c r="AE126" s="21">
        <f t="shared" si="11"/>
        <v>3</v>
      </c>
      <c r="AF126" s="49">
        <f t="shared" si="12"/>
        <v>4</v>
      </c>
      <c r="AG126" s="87"/>
    </row>
    <row r="127" spans="1:33" s="16" customFormat="1" ht="45.75" customHeight="1" x14ac:dyDescent="0.25">
      <c r="A127" s="87"/>
      <c r="B127" s="87"/>
      <c r="C127" s="87"/>
      <c r="D127" s="87"/>
      <c r="E127" s="87"/>
      <c r="F127" s="87"/>
      <c r="G127" s="87"/>
      <c r="H127" s="87"/>
      <c r="I127" s="87"/>
      <c r="J127" s="95"/>
      <c r="K127" s="95"/>
      <c r="L127" s="95"/>
      <c r="M127" s="95"/>
      <c r="N127" s="95"/>
      <c r="O127" s="95"/>
      <c r="P127" s="95"/>
      <c r="Q127" s="87"/>
      <c r="R127" s="49" t="s">
        <v>599</v>
      </c>
      <c r="S127" s="49" t="s">
        <v>600</v>
      </c>
      <c r="T127" s="49" t="s">
        <v>36</v>
      </c>
      <c r="U127" s="28">
        <v>0</v>
      </c>
      <c r="V127" s="28">
        <v>0</v>
      </c>
      <c r="W127" s="28">
        <v>0</v>
      </c>
      <c r="X127" s="28">
        <v>0</v>
      </c>
      <c r="Y127" s="28">
        <v>0</v>
      </c>
      <c r="Z127" s="28">
        <v>1</v>
      </c>
      <c r="AA127" s="25">
        <v>1</v>
      </c>
      <c r="AB127" s="28">
        <v>0</v>
      </c>
      <c r="AC127" s="61"/>
      <c r="AD127" s="61"/>
      <c r="AE127" s="25">
        <f t="shared" si="11"/>
        <v>1</v>
      </c>
      <c r="AF127" s="25">
        <f t="shared" si="12"/>
        <v>1</v>
      </c>
      <c r="AG127" s="87"/>
    </row>
    <row r="128" spans="1:33" s="16" customFormat="1" ht="75" customHeight="1" x14ac:dyDescent="0.25">
      <c r="A128" s="87" t="s">
        <v>26</v>
      </c>
      <c r="B128" s="87" t="s">
        <v>92</v>
      </c>
      <c r="C128" s="87" t="s">
        <v>342</v>
      </c>
      <c r="D128" s="87" t="s">
        <v>318</v>
      </c>
      <c r="E128" s="87" t="s">
        <v>343</v>
      </c>
      <c r="F128" s="87" t="s">
        <v>344</v>
      </c>
      <c r="G128" s="87" t="s">
        <v>345</v>
      </c>
      <c r="H128" s="87" t="s">
        <v>81</v>
      </c>
      <c r="I128" s="87" t="s">
        <v>346</v>
      </c>
      <c r="J128" s="95">
        <v>24192834492</v>
      </c>
      <c r="K128" s="95">
        <v>23083055940</v>
      </c>
      <c r="L128" s="95">
        <v>8695584867</v>
      </c>
      <c r="M128" s="95">
        <v>8694651532.9899998</v>
      </c>
      <c r="N128" s="95">
        <v>37103405751</v>
      </c>
      <c r="O128" s="95">
        <v>36658271213.279999</v>
      </c>
      <c r="P128" s="95">
        <v>29996438068</v>
      </c>
      <c r="Q128" s="87" t="s">
        <v>347</v>
      </c>
      <c r="R128" s="49" t="s">
        <v>348</v>
      </c>
      <c r="S128" s="49" t="s">
        <v>349</v>
      </c>
      <c r="T128" s="49" t="s">
        <v>36</v>
      </c>
      <c r="U128" s="21">
        <v>0</v>
      </c>
      <c r="V128" s="21">
        <v>10000</v>
      </c>
      <c r="W128" s="21">
        <v>12055</v>
      </c>
      <c r="X128" s="21">
        <v>15000</v>
      </c>
      <c r="Y128" s="21">
        <v>29120</v>
      </c>
      <c r="Z128" s="21">
        <v>15000</v>
      </c>
      <c r="AA128" s="21">
        <v>15052</v>
      </c>
      <c r="AB128" s="21">
        <v>10000</v>
      </c>
      <c r="AC128" s="67">
        <v>0</v>
      </c>
      <c r="AD128" s="67"/>
      <c r="AE128" s="21">
        <f t="shared" si="11"/>
        <v>50000</v>
      </c>
      <c r="AF128" s="21">
        <f t="shared" si="12"/>
        <v>56227</v>
      </c>
      <c r="AG128" s="87" t="s">
        <v>350</v>
      </c>
    </row>
    <row r="129" spans="1:33" s="16" customFormat="1" ht="82.5" customHeight="1" x14ac:dyDescent="0.25">
      <c r="A129" s="87"/>
      <c r="B129" s="87"/>
      <c r="C129" s="87"/>
      <c r="D129" s="87"/>
      <c r="E129" s="87"/>
      <c r="F129" s="87"/>
      <c r="G129" s="87"/>
      <c r="H129" s="87"/>
      <c r="I129" s="87"/>
      <c r="J129" s="95"/>
      <c r="K129" s="95"/>
      <c r="L129" s="95"/>
      <c r="M129" s="95"/>
      <c r="N129" s="95"/>
      <c r="O129" s="95"/>
      <c r="P129" s="95"/>
      <c r="Q129" s="87"/>
      <c r="R129" s="49" t="s">
        <v>351</v>
      </c>
      <c r="S129" s="49" t="s">
        <v>352</v>
      </c>
      <c r="T129" s="49" t="s">
        <v>36</v>
      </c>
      <c r="U129" s="21">
        <v>0</v>
      </c>
      <c r="V129" s="21">
        <v>3000</v>
      </c>
      <c r="W129" s="21">
        <v>4186</v>
      </c>
      <c r="X129" s="21">
        <v>3500</v>
      </c>
      <c r="Y129" s="21">
        <v>1241</v>
      </c>
      <c r="Z129" s="21">
        <v>3500</v>
      </c>
      <c r="AA129" s="21">
        <v>5726</v>
      </c>
      <c r="AB129" s="21">
        <v>2500</v>
      </c>
      <c r="AC129" s="67">
        <v>0</v>
      </c>
      <c r="AD129" s="67"/>
      <c r="AE129" s="21">
        <f t="shared" si="11"/>
        <v>12500</v>
      </c>
      <c r="AF129" s="21">
        <f t="shared" si="12"/>
        <v>11153</v>
      </c>
      <c r="AG129" s="87"/>
    </row>
    <row r="130" spans="1:33" s="16" customFormat="1" ht="66" customHeight="1" x14ac:dyDescent="0.25">
      <c r="A130" s="87"/>
      <c r="B130" s="87"/>
      <c r="C130" s="87"/>
      <c r="D130" s="87"/>
      <c r="E130" s="87"/>
      <c r="F130" s="87"/>
      <c r="G130" s="87"/>
      <c r="H130" s="87"/>
      <c r="I130" s="87"/>
      <c r="J130" s="95"/>
      <c r="K130" s="95"/>
      <c r="L130" s="95"/>
      <c r="M130" s="95"/>
      <c r="N130" s="95"/>
      <c r="O130" s="95"/>
      <c r="P130" s="95"/>
      <c r="Q130" s="87"/>
      <c r="R130" s="49" t="s">
        <v>353</v>
      </c>
      <c r="S130" s="49" t="s">
        <v>354</v>
      </c>
      <c r="T130" s="49" t="s">
        <v>102</v>
      </c>
      <c r="U130" s="21">
        <v>136</v>
      </c>
      <c r="V130" s="21">
        <v>145</v>
      </c>
      <c r="W130" s="21">
        <v>201</v>
      </c>
      <c r="X130" s="21">
        <v>184</v>
      </c>
      <c r="Y130" s="21">
        <v>405</v>
      </c>
      <c r="Z130" s="21">
        <v>232</v>
      </c>
      <c r="AA130" s="21">
        <v>0</v>
      </c>
      <c r="AB130" s="21">
        <v>290</v>
      </c>
      <c r="AC130" s="67">
        <v>0</v>
      </c>
      <c r="AD130" s="67"/>
      <c r="AE130" s="21">
        <f t="shared" si="11"/>
        <v>290</v>
      </c>
      <c r="AF130" s="21">
        <f>+_xlfn.IFS(T130="Acumulado",W130+Y130+AA130+AC130,T130="Capacidad",AA130,T130="Flujo",AC130,T130="Reducción",AA130,T130="Stock",AA130)</f>
        <v>0</v>
      </c>
      <c r="AG130" s="87"/>
    </row>
    <row r="131" spans="1:33" s="16" customFormat="1" ht="54.75" customHeight="1" x14ac:dyDescent="0.25">
      <c r="A131" s="87"/>
      <c r="B131" s="87"/>
      <c r="C131" s="87"/>
      <c r="D131" s="87"/>
      <c r="E131" s="87"/>
      <c r="F131" s="87"/>
      <c r="G131" s="87"/>
      <c r="H131" s="87"/>
      <c r="I131" s="87"/>
      <c r="J131" s="95"/>
      <c r="K131" s="95"/>
      <c r="L131" s="95"/>
      <c r="M131" s="95"/>
      <c r="N131" s="95"/>
      <c r="O131" s="95"/>
      <c r="P131" s="95"/>
      <c r="Q131" s="87"/>
      <c r="R131" s="49" t="s">
        <v>355</v>
      </c>
      <c r="S131" s="49" t="s">
        <v>356</v>
      </c>
      <c r="T131" s="49" t="s">
        <v>36</v>
      </c>
      <c r="U131" s="21">
        <v>0</v>
      </c>
      <c r="V131" s="21">
        <v>4</v>
      </c>
      <c r="W131" s="21">
        <v>1</v>
      </c>
      <c r="X131" s="21">
        <v>100</v>
      </c>
      <c r="Y131" s="38">
        <v>100</v>
      </c>
      <c r="Z131" s="21">
        <v>0</v>
      </c>
      <c r="AA131" s="21"/>
      <c r="AB131" s="21">
        <v>0</v>
      </c>
      <c r="AC131" s="67">
        <v>1</v>
      </c>
      <c r="AD131" s="67"/>
      <c r="AE131" s="21">
        <f t="shared" si="11"/>
        <v>104</v>
      </c>
      <c r="AF131" s="21">
        <f>+_xlfn.IFS(T131="Acumulado",W131+Y131+AA131+AC131,T131="Capacidad",AA131,T131="Flujo",AA131,T131="Reducción",W131,T131="Stock",AA131)</f>
        <v>102</v>
      </c>
      <c r="AG131" s="87"/>
    </row>
    <row r="132" spans="1:33" s="16" customFormat="1" ht="34.5" customHeight="1" x14ac:dyDescent="0.25">
      <c r="A132" s="87"/>
      <c r="B132" s="87"/>
      <c r="C132" s="87"/>
      <c r="D132" s="87"/>
      <c r="E132" s="87"/>
      <c r="F132" s="87"/>
      <c r="G132" s="87"/>
      <c r="H132" s="87"/>
      <c r="I132" s="87"/>
      <c r="J132" s="95"/>
      <c r="K132" s="95"/>
      <c r="L132" s="95"/>
      <c r="M132" s="95"/>
      <c r="N132" s="95"/>
      <c r="O132" s="95"/>
      <c r="P132" s="95"/>
      <c r="Q132" s="87"/>
      <c r="R132" s="49" t="s">
        <v>357</v>
      </c>
      <c r="S132" s="49" t="s">
        <v>358</v>
      </c>
      <c r="T132" s="49" t="s">
        <v>36</v>
      </c>
      <c r="U132" s="21">
        <v>0</v>
      </c>
      <c r="V132" s="21">
        <v>4</v>
      </c>
      <c r="W132" s="21">
        <v>3</v>
      </c>
      <c r="X132" s="21">
        <v>2</v>
      </c>
      <c r="Y132" s="38">
        <v>2</v>
      </c>
      <c r="Z132" s="21">
        <v>0</v>
      </c>
      <c r="AA132" s="21">
        <v>1</v>
      </c>
      <c r="AB132" s="21">
        <v>0</v>
      </c>
      <c r="AC132" s="67"/>
      <c r="AD132" s="67"/>
      <c r="AE132" s="21">
        <f t="shared" si="11"/>
        <v>6</v>
      </c>
      <c r="AF132" s="49">
        <f>+_xlfn.IFS(T132="Acumulado",W132+Y132+AA132+AC132,T132="Capacidad",AA132,T132="Flujo",AA132,T132="Reducción",W132,T132="Stock",AA132)</f>
        <v>6</v>
      </c>
      <c r="AG132" s="87"/>
    </row>
    <row r="133" spans="1:33" s="16" customFormat="1" ht="31.5" x14ac:dyDescent="0.25">
      <c r="A133" s="87"/>
      <c r="B133" s="87"/>
      <c r="C133" s="87"/>
      <c r="D133" s="87"/>
      <c r="E133" s="87"/>
      <c r="F133" s="87"/>
      <c r="G133" s="87"/>
      <c r="H133" s="87"/>
      <c r="I133" s="87"/>
      <c r="J133" s="95"/>
      <c r="K133" s="95"/>
      <c r="L133" s="95"/>
      <c r="M133" s="95"/>
      <c r="N133" s="95"/>
      <c r="O133" s="95"/>
      <c r="P133" s="95"/>
      <c r="Q133" s="87"/>
      <c r="R133" s="49" t="s">
        <v>359</v>
      </c>
      <c r="S133" s="49" t="s">
        <v>360</v>
      </c>
      <c r="T133" s="49" t="s">
        <v>36</v>
      </c>
      <c r="U133" s="21">
        <v>4</v>
      </c>
      <c r="V133" s="21">
        <v>2</v>
      </c>
      <c r="W133" s="21">
        <v>2</v>
      </c>
      <c r="X133" s="21">
        <v>0</v>
      </c>
      <c r="Y133" s="38">
        <v>0</v>
      </c>
      <c r="Z133" s="21">
        <v>0</v>
      </c>
      <c r="AA133" s="21"/>
      <c r="AB133" s="21">
        <v>0</v>
      </c>
      <c r="AC133" s="67"/>
      <c r="AD133" s="67"/>
      <c r="AE133" s="21">
        <f t="shared" si="11"/>
        <v>2</v>
      </c>
      <c r="AF133" s="49">
        <f>+_xlfn.IFS(T133="Acumulado",W133+Y133+AA133+AC133,T133="Capacidad",AA133,T133="Flujo",AA133,T133="Reducción",W133,T133="Stock",AA133)</f>
        <v>2</v>
      </c>
      <c r="AG133" s="87"/>
    </row>
    <row r="134" spans="1:33" s="16" customFormat="1" ht="60" customHeight="1" x14ac:dyDescent="0.25">
      <c r="A134" s="87"/>
      <c r="B134" s="87"/>
      <c r="C134" s="87"/>
      <c r="D134" s="87"/>
      <c r="E134" s="87"/>
      <c r="F134" s="87"/>
      <c r="G134" s="87"/>
      <c r="H134" s="87"/>
      <c r="I134" s="87"/>
      <c r="J134" s="95"/>
      <c r="K134" s="95"/>
      <c r="L134" s="95"/>
      <c r="M134" s="95"/>
      <c r="N134" s="95"/>
      <c r="O134" s="95"/>
      <c r="P134" s="95"/>
      <c r="Q134" s="87"/>
      <c r="R134" s="49" t="s">
        <v>361</v>
      </c>
      <c r="S134" s="49" t="s">
        <v>362</v>
      </c>
      <c r="T134" s="49" t="s">
        <v>36</v>
      </c>
      <c r="U134" s="21">
        <v>0</v>
      </c>
      <c r="V134" s="21">
        <v>0</v>
      </c>
      <c r="W134" s="21">
        <v>0</v>
      </c>
      <c r="X134" s="21">
        <v>1</v>
      </c>
      <c r="Y134" s="38">
        <v>1</v>
      </c>
      <c r="Z134" s="21">
        <v>0</v>
      </c>
      <c r="AA134" s="21"/>
      <c r="AB134" s="21">
        <v>1</v>
      </c>
      <c r="AC134" s="67">
        <v>0</v>
      </c>
      <c r="AD134" s="67"/>
      <c r="AE134" s="21">
        <f t="shared" si="11"/>
        <v>2</v>
      </c>
      <c r="AF134" s="49">
        <f>+_xlfn.IFS(T134="Acumulado",W134+Y134+AA134+AC134,T134="Capacidad",AA134,T134="Flujo",AA134,T134="Reducción",W134,T134="Stock",AA134)</f>
        <v>1</v>
      </c>
      <c r="AG134" s="87"/>
    </row>
    <row r="135" spans="1:33" s="16" customFormat="1" ht="48.6" customHeight="1" x14ac:dyDescent="0.25">
      <c r="A135" s="87"/>
      <c r="B135" s="87"/>
      <c r="C135" s="87"/>
      <c r="D135" s="87"/>
      <c r="E135" s="87"/>
      <c r="F135" s="87"/>
      <c r="G135" s="87"/>
      <c r="H135" s="87"/>
      <c r="I135" s="87"/>
      <c r="J135" s="95"/>
      <c r="K135" s="95"/>
      <c r="L135" s="95"/>
      <c r="M135" s="95"/>
      <c r="N135" s="95"/>
      <c r="O135" s="95"/>
      <c r="P135" s="95"/>
      <c r="Q135" s="87"/>
      <c r="R135" s="49" t="s">
        <v>363</v>
      </c>
      <c r="S135" s="49" t="s">
        <v>364</v>
      </c>
      <c r="T135" s="49" t="s">
        <v>36</v>
      </c>
      <c r="U135" s="21">
        <v>0</v>
      </c>
      <c r="V135" s="21">
        <v>0</v>
      </c>
      <c r="W135" s="21">
        <v>0</v>
      </c>
      <c r="X135" s="21">
        <v>2</v>
      </c>
      <c r="Y135" s="38">
        <v>2</v>
      </c>
      <c r="Z135" s="21">
        <v>2</v>
      </c>
      <c r="AA135" s="21">
        <v>2</v>
      </c>
      <c r="AB135" s="21">
        <v>0</v>
      </c>
      <c r="AC135" s="67"/>
      <c r="AD135" s="67"/>
      <c r="AE135" s="21">
        <f t="shared" si="11"/>
        <v>4</v>
      </c>
      <c r="AF135" s="49">
        <f>+_xlfn.IFS(T135="Acumulado",W135+Y135+AA135+AC135,T135="Capacidad",AA135,T135="Flujo",AA135,T135="Reducción",W135,T135="Stock",AA135)</f>
        <v>4</v>
      </c>
      <c r="AG135" s="87"/>
    </row>
    <row r="136" spans="1:33" s="16" customFormat="1" ht="104.25" customHeight="1" x14ac:dyDescent="0.25">
      <c r="A136" s="87" t="s">
        <v>26</v>
      </c>
      <c r="B136" s="87" t="s">
        <v>92</v>
      </c>
      <c r="C136" s="87" t="s">
        <v>365</v>
      </c>
      <c r="D136" s="87" t="s">
        <v>318</v>
      </c>
      <c r="E136" s="87" t="s">
        <v>366</v>
      </c>
      <c r="F136" s="87" t="s">
        <v>367</v>
      </c>
      <c r="G136" s="87" t="s">
        <v>368</v>
      </c>
      <c r="H136" s="87" t="s">
        <v>81</v>
      </c>
      <c r="I136" s="87" t="s">
        <v>346</v>
      </c>
      <c r="J136" s="95">
        <v>27094396644</v>
      </c>
      <c r="K136" s="95">
        <v>26566720572</v>
      </c>
      <c r="L136" s="95">
        <v>43163989257</v>
      </c>
      <c r="M136" s="95">
        <v>41715366531</v>
      </c>
      <c r="N136" s="95">
        <v>20714075440</v>
      </c>
      <c r="O136" s="95">
        <v>20649295954</v>
      </c>
      <c r="P136" s="95">
        <v>34161584150</v>
      </c>
      <c r="Q136" s="87" t="s">
        <v>369</v>
      </c>
      <c r="R136" s="49" t="s">
        <v>370</v>
      </c>
      <c r="S136" s="49" t="s">
        <v>371</v>
      </c>
      <c r="T136" s="49" t="s">
        <v>102</v>
      </c>
      <c r="U136" s="25">
        <v>0</v>
      </c>
      <c r="V136" s="25">
        <v>0.1</v>
      </c>
      <c r="W136" s="25">
        <v>0.1</v>
      </c>
      <c r="X136" s="25">
        <v>0.1</v>
      </c>
      <c r="Y136" s="25">
        <v>0.1</v>
      </c>
      <c r="Z136" s="25">
        <v>0</v>
      </c>
      <c r="AA136" s="25"/>
      <c r="AB136" s="25">
        <v>0</v>
      </c>
      <c r="AC136" s="64"/>
      <c r="AD136" s="64"/>
      <c r="AE136" s="25">
        <v>0.1</v>
      </c>
      <c r="AF136" s="25">
        <f>+_xlfn.IFS(T136="Acumulado",W136+Y136+AA136+AC136,T136="Capacidad",AA136,T136="Flujo",Y136,T136="Reducción",AA136,T136="Stock",AA136)</f>
        <v>0.1</v>
      </c>
      <c r="AG136" s="87" t="s">
        <v>350</v>
      </c>
    </row>
    <row r="137" spans="1:33" s="16" customFormat="1" ht="104.25" customHeight="1" x14ac:dyDescent="0.25">
      <c r="A137" s="87"/>
      <c r="B137" s="87"/>
      <c r="C137" s="87"/>
      <c r="D137" s="87"/>
      <c r="E137" s="87"/>
      <c r="F137" s="87"/>
      <c r="G137" s="87"/>
      <c r="H137" s="87"/>
      <c r="I137" s="87"/>
      <c r="J137" s="95"/>
      <c r="K137" s="95"/>
      <c r="L137" s="95"/>
      <c r="M137" s="95"/>
      <c r="N137" s="95"/>
      <c r="O137" s="95"/>
      <c r="P137" s="95"/>
      <c r="Q137" s="87"/>
      <c r="R137" s="49" t="s">
        <v>601</v>
      </c>
      <c r="S137" s="49" t="s">
        <v>602</v>
      </c>
      <c r="T137" s="49" t="s">
        <v>36</v>
      </c>
      <c r="U137" s="21">
        <v>0</v>
      </c>
      <c r="V137" s="21">
        <v>0</v>
      </c>
      <c r="W137" s="21">
        <v>0</v>
      </c>
      <c r="X137" s="21">
        <v>0</v>
      </c>
      <c r="Y137" s="21">
        <v>0</v>
      </c>
      <c r="Z137" s="21">
        <v>100</v>
      </c>
      <c r="AA137" s="21">
        <v>137</v>
      </c>
      <c r="AB137" s="21">
        <v>100</v>
      </c>
      <c r="AC137" s="64">
        <v>0</v>
      </c>
      <c r="AD137" s="64"/>
      <c r="AE137" s="21">
        <f t="shared" ref="AE137:AE146" si="13">+_xlfn.IFS(T137="Acumulado",V137+X137+Z137+AB137,T137="Capacidad",AB137,T137="Flujo",AB137,T137="Reducción",AB137,T137="Stock",AB137)</f>
        <v>200</v>
      </c>
      <c r="AF137" s="49">
        <f t="shared" ref="AF137:AF145" si="14">+_xlfn.IFS(T137="Acumulado",W137+Y137+AA137+AC137,T137="Capacidad",AA137,T137="Flujo",AA137,T137="Reducción",W137,T137="Stock",AA137)</f>
        <v>137</v>
      </c>
      <c r="AG137" s="87"/>
    </row>
    <row r="138" spans="1:33" s="16" customFormat="1" ht="47.25" x14ac:dyDescent="0.25">
      <c r="A138" s="87"/>
      <c r="B138" s="87"/>
      <c r="C138" s="87"/>
      <c r="D138" s="87"/>
      <c r="E138" s="87"/>
      <c r="F138" s="87"/>
      <c r="G138" s="87"/>
      <c r="H138" s="87"/>
      <c r="I138" s="87"/>
      <c r="J138" s="95"/>
      <c r="K138" s="95"/>
      <c r="L138" s="95"/>
      <c r="M138" s="95"/>
      <c r="N138" s="95"/>
      <c r="O138" s="95"/>
      <c r="P138" s="95"/>
      <c r="Q138" s="87"/>
      <c r="R138" s="49" t="s">
        <v>372</v>
      </c>
      <c r="S138" s="49" t="s">
        <v>373</v>
      </c>
      <c r="T138" s="49" t="s">
        <v>36</v>
      </c>
      <c r="U138" s="48">
        <v>242596091</v>
      </c>
      <c r="V138" s="30">
        <v>78768915</v>
      </c>
      <c r="W138" s="30">
        <v>78768915</v>
      </c>
      <c r="X138" s="48">
        <v>0</v>
      </c>
      <c r="Y138" s="48">
        <v>0</v>
      </c>
      <c r="Z138" s="48">
        <v>0</v>
      </c>
      <c r="AA138" s="48"/>
      <c r="AB138" s="48">
        <v>0</v>
      </c>
      <c r="AC138" s="72"/>
      <c r="AD138" s="72"/>
      <c r="AE138" s="30">
        <f t="shared" si="13"/>
        <v>78768915</v>
      </c>
      <c r="AF138" s="30">
        <f t="shared" si="14"/>
        <v>78768915</v>
      </c>
      <c r="AG138" s="87"/>
    </row>
    <row r="139" spans="1:33" s="16" customFormat="1" ht="42" customHeight="1" x14ac:dyDescent="0.25">
      <c r="A139" s="87"/>
      <c r="B139" s="87"/>
      <c r="C139" s="87"/>
      <c r="D139" s="87"/>
      <c r="E139" s="87"/>
      <c r="F139" s="87"/>
      <c r="G139" s="87"/>
      <c r="H139" s="87"/>
      <c r="I139" s="87"/>
      <c r="J139" s="95"/>
      <c r="K139" s="95"/>
      <c r="L139" s="95"/>
      <c r="M139" s="95"/>
      <c r="N139" s="95"/>
      <c r="O139" s="95"/>
      <c r="P139" s="95"/>
      <c r="Q139" s="87"/>
      <c r="R139" s="49" t="s">
        <v>374</v>
      </c>
      <c r="S139" s="49" t="s">
        <v>603</v>
      </c>
      <c r="T139" s="49" t="s">
        <v>36</v>
      </c>
      <c r="U139" s="21">
        <v>11</v>
      </c>
      <c r="V139" s="21">
        <v>15</v>
      </c>
      <c r="W139" s="21">
        <v>32</v>
      </c>
      <c r="X139" s="21">
        <v>20</v>
      </c>
      <c r="Y139" s="21">
        <v>50</v>
      </c>
      <c r="Z139" s="21">
        <v>25</v>
      </c>
      <c r="AA139" s="21">
        <v>5</v>
      </c>
      <c r="AB139" s="21">
        <v>30</v>
      </c>
      <c r="AC139" s="67">
        <v>0</v>
      </c>
      <c r="AD139" s="67"/>
      <c r="AE139" s="21">
        <f t="shared" si="13"/>
        <v>90</v>
      </c>
      <c r="AF139" s="49">
        <f t="shared" si="14"/>
        <v>87</v>
      </c>
      <c r="AG139" s="87"/>
    </row>
    <row r="140" spans="1:33" s="16" customFormat="1" ht="120" customHeight="1" x14ac:dyDescent="0.25">
      <c r="A140" s="87"/>
      <c r="B140" s="87"/>
      <c r="C140" s="87"/>
      <c r="D140" s="87"/>
      <c r="E140" s="87"/>
      <c r="F140" s="87"/>
      <c r="G140" s="87"/>
      <c r="H140" s="87"/>
      <c r="I140" s="87"/>
      <c r="J140" s="95"/>
      <c r="K140" s="95"/>
      <c r="L140" s="95"/>
      <c r="M140" s="95"/>
      <c r="N140" s="95"/>
      <c r="O140" s="95"/>
      <c r="P140" s="95"/>
      <c r="Q140" s="87"/>
      <c r="R140" s="49" t="s">
        <v>375</v>
      </c>
      <c r="S140" s="49" t="s">
        <v>376</v>
      </c>
      <c r="T140" s="49" t="s">
        <v>36</v>
      </c>
      <c r="U140" s="21">
        <v>29</v>
      </c>
      <c r="V140" s="21">
        <v>120</v>
      </c>
      <c r="W140" s="21">
        <v>120</v>
      </c>
      <c r="X140" s="21">
        <v>120</v>
      </c>
      <c r="Y140" s="21">
        <v>149</v>
      </c>
      <c r="Z140" s="21">
        <v>120</v>
      </c>
      <c r="AA140" s="21">
        <v>379</v>
      </c>
      <c r="AB140" s="21">
        <v>120</v>
      </c>
      <c r="AC140" s="67">
        <v>0</v>
      </c>
      <c r="AD140" s="67"/>
      <c r="AE140" s="21">
        <f t="shared" si="13"/>
        <v>480</v>
      </c>
      <c r="AF140" s="49">
        <f t="shared" si="14"/>
        <v>648</v>
      </c>
      <c r="AG140" s="87"/>
    </row>
    <row r="141" spans="1:33" s="16" customFormat="1" ht="31.5" x14ac:dyDescent="0.25">
      <c r="A141" s="87"/>
      <c r="B141" s="87"/>
      <c r="C141" s="87"/>
      <c r="D141" s="87"/>
      <c r="E141" s="87"/>
      <c r="F141" s="87"/>
      <c r="G141" s="87"/>
      <c r="H141" s="87"/>
      <c r="I141" s="87"/>
      <c r="J141" s="95"/>
      <c r="K141" s="95"/>
      <c r="L141" s="95"/>
      <c r="M141" s="95"/>
      <c r="N141" s="95"/>
      <c r="O141" s="95"/>
      <c r="P141" s="95"/>
      <c r="Q141" s="87"/>
      <c r="R141" s="49" t="s">
        <v>377</v>
      </c>
      <c r="S141" s="49" t="s">
        <v>378</v>
      </c>
      <c r="T141" s="49" t="s">
        <v>36</v>
      </c>
      <c r="U141" s="21">
        <v>0</v>
      </c>
      <c r="V141" s="21">
        <v>2</v>
      </c>
      <c r="W141" s="21">
        <v>2</v>
      </c>
      <c r="X141" s="21">
        <v>0</v>
      </c>
      <c r="Y141" s="21">
        <v>0</v>
      </c>
      <c r="Z141" s="21">
        <v>0</v>
      </c>
      <c r="AA141" s="21"/>
      <c r="AB141" s="21">
        <v>0</v>
      </c>
      <c r="AC141" s="72"/>
      <c r="AD141" s="72"/>
      <c r="AE141" s="21">
        <f t="shared" si="13"/>
        <v>2</v>
      </c>
      <c r="AF141" s="49">
        <f t="shared" si="14"/>
        <v>2</v>
      </c>
      <c r="AG141" s="87"/>
    </row>
    <row r="142" spans="1:33" s="16" customFormat="1" ht="31.5" x14ac:dyDescent="0.25">
      <c r="A142" s="87"/>
      <c r="B142" s="87"/>
      <c r="C142" s="87"/>
      <c r="D142" s="87"/>
      <c r="E142" s="87"/>
      <c r="F142" s="87"/>
      <c r="G142" s="87"/>
      <c r="H142" s="87"/>
      <c r="I142" s="87"/>
      <c r="J142" s="95"/>
      <c r="K142" s="95"/>
      <c r="L142" s="95"/>
      <c r="M142" s="95"/>
      <c r="N142" s="95"/>
      <c r="O142" s="95"/>
      <c r="P142" s="95"/>
      <c r="Q142" s="87"/>
      <c r="R142" s="49" t="s">
        <v>604</v>
      </c>
      <c r="S142" s="49" t="s">
        <v>379</v>
      </c>
      <c r="T142" s="49" t="s">
        <v>36</v>
      </c>
      <c r="U142" s="21">
        <v>2715</v>
      </c>
      <c r="V142" s="21">
        <v>260</v>
      </c>
      <c r="W142" s="21">
        <v>628</v>
      </c>
      <c r="X142" s="21">
        <v>915</v>
      </c>
      <c r="Y142" s="21">
        <v>915</v>
      </c>
      <c r="Z142" s="21">
        <v>260</v>
      </c>
      <c r="AA142" s="21">
        <v>147</v>
      </c>
      <c r="AB142" s="21">
        <v>260</v>
      </c>
      <c r="AC142" s="67">
        <v>0</v>
      </c>
      <c r="AD142" s="67"/>
      <c r="AE142" s="21">
        <f t="shared" si="13"/>
        <v>1695</v>
      </c>
      <c r="AF142" s="21">
        <f t="shared" si="14"/>
        <v>1690</v>
      </c>
      <c r="AG142" s="87"/>
    </row>
    <row r="143" spans="1:33" s="16" customFormat="1" ht="120.6" customHeight="1" x14ac:dyDescent="0.25">
      <c r="A143" s="87" t="s">
        <v>26</v>
      </c>
      <c r="B143" s="87" t="s">
        <v>92</v>
      </c>
      <c r="C143" s="87" t="s">
        <v>380</v>
      </c>
      <c r="D143" s="87" t="s">
        <v>318</v>
      </c>
      <c r="E143" s="87" t="s">
        <v>366</v>
      </c>
      <c r="F143" s="87" t="s">
        <v>381</v>
      </c>
      <c r="G143" s="87" t="s">
        <v>660</v>
      </c>
      <c r="H143" s="87" t="s">
        <v>81</v>
      </c>
      <c r="I143" s="87" t="s">
        <v>346</v>
      </c>
      <c r="J143" s="95">
        <v>31354858463</v>
      </c>
      <c r="K143" s="95">
        <v>29942693211</v>
      </c>
      <c r="L143" s="95">
        <v>71657057561</v>
      </c>
      <c r="M143" s="95">
        <v>69652626048</v>
      </c>
      <c r="N143" s="96">
        <v>211199550433</v>
      </c>
      <c r="O143" s="96">
        <v>203865348721</v>
      </c>
      <c r="P143" s="96">
        <v>120221960224</v>
      </c>
      <c r="Q143" s="87" t="s">
        <v>369</v>
      </c>
      <c r="R143" s="49" t="s">
        <v>382</v>
      </c>
      <c r="S143" s="49" t="s">
        <v>605</v>
      </c>
      <c r="T143" s="49" t="s">
        <v>36</v>
      </c>
      <c r="U143" s="21">
        <v>137000</v>
      </c>
      <c r="V143" s="21">
        <v>30000</v>
      </c>
      <c r="W143" s="21">
        <v>32703</v>
      </c>
      <c r="X143" s="21">
        <v>52000</v>
      </c>
      <c r="Y143" s="21">
        <v>57364</v>
      </c>
      <c r="Z143" s="21">
        <v>11000</v>
      </c>
      <c r="AA143" s="21">
        <v>22609</v>
      </c>
      <c r="AB143" s="21">
        <v>11000</v>
      </c>
      <c r="AC143" s="67">
        <v>0</v>
      </c>
      <c r="AD143" s="67"/>
      <c r="AE143" s="21">
        <f t="shared" si="13"/>
        <v>104000</v>
      </c>
      <c r="AF143" s="21">
        <f t="shared" si="14"/>
        <v>112676</v>
      </c>
      <c r="AG143" s="87" t="s">
        <v>350</v>
      </c>
    </row>
    <row r="144" spans="1:33" s="16" customFormat="1" ht="120.6" customHeight="1" x14ac:dyDescent="0.25">
      <c r="A144" s="87"/>
      <c r="B144" s="87"/>
      <c r="C144" s="87"/>
      <c r="D144" s="87"/>
      <c r="E144" s="87"/>
      <c r="F144" s="87"/>
      <c r="G144" s="87"/>
      <c r="H144" s="87"/>
      <c r="I144" s="87"/>
      <c r="J144" s="95"/>
      <c r="K144" s="95"/>
      <c r="L144" s="95"/>
      <c r="M144" s="95"/>
      <c r="N144" s="96"/>
      <c r="O144" s="96"/>
      <c r="P144" s="96"/>
      <c r="Q144" s="87"/>
      <c r="R144" s="49" t="s">
        <v>383</v>
      </c>
      <c r="S144" s="49" t="s">
        <v>384</v>
      </c>
      <c r="T144" s="49" t="s">
        <v>36</v>
      </c>
      <c r="U144" s="21">
        <v>0</v>
      </c>
      <c r="V144" s="21">
        <v>600</v>
      </c>
      <c r="W144" s="21">
        <v>623</v>
      </c>
      <c r="X144" s="21">
        <v>2600</v>
      </c>
      <c r="Y144" s="21">
        <v>2914</v>
      </c>
      <c r="Z144" s="21">
        <v>2650</v>
      </c>
      <c r="AA144" s="21">
        <v>2048</v>
      </c>
      <c r="AB144" s="21">
        <v>2650</v>
      </c>
      <c r="AC144" s="67">
        <v>0</v>
      </c>
      <c r="AD144" s="67"/>
      <c r="AE144" s="21">
        <f t="shared" si="13"/>
        <v>8500</v>
      </c>
      <c r="AF144" s="21">
        <f t="shared" si="14"/>
        <v>5585</v>
      </c>
      <c r="AG144" s="87"/>
    </row>
    <row r="145" spans="1:33" s="16" customFormat="1" ht="120.6" customHeight="1" x14ac:dyDescent="0.25">
      <c r="A145" s="87"/>
      <c r="B145" s="87"/>
      <c r="C145" s="87"/>
      <c r="D145" s="87"/>
      <c r="E145" s="87"/>
      <c r="F145" s="87"/>
      <c r="G145" s="87"/>
      <c r="H145" s="87"/>
      <c r="I145" s="87"/>
      <c r="J145" s="95"/>
      <c r="K145" s="95"/>
      <c r="L145" s="95"/>
      <c r="M145" s="95"/>
      <c r="N145" s="97"/>
      <c r="O145" s="97"/>
      <c r="P145" s="97"/>
      <c r="Q145" s="87"/>
      <c r="R145" s="49" t="s">
        <v>385</v>
      </c>
      <c r="S145" s="49" t="s">
        <v>386</v>
      </c>
      <c r="T145" s="49" t="s">
        <v>36</v>
      </c>
      <c r="U145" s="21">
        <v>0</v>
      </c>
      <c r="V145" s="21">
        <v>260</v>
      </c>
      <c r="W145" s="21">
        <v>792</v>
      </c>
      <c r="X145" s="21">
        <v>8500</v>
      </c>
      <c r="Y145" s="21">
        <v>8650</v>
      </c>
      <c r="Z145" s="21">
        <v>200</v>
      </c>
      <c r="AA145" s="21">
        <v>10821</v>
      </c>
      <c r="AB145" s="21">
        <v>200</v>
      </c>
      <c r="AC145" s="67">
        <v>0</v>
      </c>
      <c r="AD145" s="67"/>
      <c r="AE145" s="21">
        <f t="shared" si="13"/>
        <v>9160</v>
      </c>
      <c r="AF145" s="21">
        <f t="shared" si="14"/>
        <v>20263</v>
      </c>
      <c r="AG145" s="87"/>
    </row>
    <row r="146" spans="1:33" s="16" customFormat="1" ht="141.75" x14ac:dyDescent="0.25">
      <c r="A146" s="85" t="s">
        <v>26</v>
      </c>
      <c r="B146" s="85" t="s">
        <v>92</v>
      </c>
      <c r="C146" s="85" t="s">
        <v>28</v>
      </c>
      <c r="D146" s="85" t="s">
        <v>318</v>
      </c>
      <c r="E146" s="85" t="s">
        <v>387</v>
      </c>
      <c r="F146" s="85" t="s">
        <v>388</v>
      </c>
      <c r="G146" s="85" t="s">
        <v>661</v>
      </c>
      <c r="H146" s="85" t="s">
        <v>95</v>
      </c>
      <c r="I146" s="85" t="s">
        <v>96</v>
      </c>
      <c r="J146" s="85"/>
      <c r="K146" s="85"/>
      <c r="L146" s="85"/>
      <c r="M146" s="85"/>
      <c r="N146" s="85"/>
      <c r="O146" s="85"/>
      <c r="P146" s="100"/>
      <c r="Q146" s="85"/>
      <c r="R146" s="53" t="s">
        <v>389</v>
      </c>
      <c r="S146" s="53" t="s">
        <v>390</v>
      </c>
      <c r="T146" s="53" t="s">
        <v>70</v>
      </c>
      <c r="U146" s="53">
        <v>5</v>
      </c>
      <c r="V146" s="53">
        <v>19</v>
      </c>
      <c r="W146" s="53">
        <v>20</v>
      </c>
      <c r="X146" s="53">
        <v>43</v>
      </c>
      <c r="Y146" s="53">
        <v>43</v>
      </c>
      <c r="Z146" s="53">
        <v>57</v>
      </c>
      <c r="AA146" s="53">
        <v>57</v>
      </c>
      <c r="AB146" s="53">
        <v>67</v>
      </c>
      <c r="AC146" s="67">
        <v>66</v>
      </c>
      <c r="AD146" s="67" t="s">
        <v>669</v>
      </c>
      <c r="AE146" s="53">
        <f t="shared" si="13"/>
        <v>67</v>
      </c>
      <c r="AF146" s="53">
        <f>+_xlfn.IFS(T146="Acumulado",W146+Y146+AA146+AC146,T146="Capacidad",AC146,T146="Flujo",AA146,T146="Reducción",W146,T146="Stock",AA146)</f>
        <v>66</v>
      </c>
      <c r="AG146" s="85" t="s">
        <v>391</v>
      </c>
    </row>
    <row r="147" spans="1:33" s="16" customFormat="1" ht="117" customHeight="1" x14ac:dyDescent="0.25">
      <c r="A147" s="91"/>
      <c r="B147" s="91"/>
      <c r="C147" s="91"/>
      <c r="D147" s="91"/>
      <c r="E147" s="91"/>
      <c r="F147" s="91"/>
      <c r="G147" s="91"/>
      <c r="H147" s="91"/>
      <c r="I147" s="91"/>
      <c r="J147" s="91"/>
      <c r="K147" s="91"/>
      <c r="L147" s="91"/>
      <c r="M147" s="91"/>
      <c r="N147" s="91"/>
      <c r="O147" s="91"/>
      <c r="P147" s="91"/>
      <c r="Q147" s="91"/>
      <c r="R147" s="53" t="s">
        <v>392</v>
      </c>
      <c r="S147" s="53" t="s">
        <v>393</v>
      </c>
      <c r="T147" s="53" t="s">
        <v>36</v>
      </c>
      <c r="U147" s="53">
        <v>8</v>
      </c>
      <c r="V147" s="53" t="s">
        <v>394</v>
      </c>
      <c r="W147" s="53" t="s">
        <v>394</v>
      </c>
      <c r="X147" s="53">
        <v>17</v>
      </c>
      <c r="Y147" s="53">
        <v>17</v>
      </c>
      <c r="Z147" s="53">
        <v>17</v>
      </c>
      <c r="AA147" s="53">
        <v>15</v>
      </c>
      <c r="AB147" s="53">
        <v>14</v>
      </c>
      <c r="AC147" s="67">
        <v>10</v>
      </c>
      <c r="AD147" s="67" t="s">
        <v>670</v>
      </c>
      <c r="AE147" s="53">
        <f>+_xlfn.IFS(T147="Acumulado",X147+Z147+AB147,T147="Capacidad",AB147,T147="Flujo",AB147,T147="Reducción",AB147,T147="Stock",AB147)</f>
        <v>48</v>
      </c>
      <c r="AF147" s="53">
        <f>+_xlfn.IFS(T147="Acumulado",Y147+AA147+AC147,T147="Capacidad",AA147,T147="Flujo",AA147,T147="Reducción",W147,T147="Stock",AA147)</f>
        <v>42</v>
      </c>
      <c r="AG147" s="91"/>
    </row>
    <row r="148" spans="1:33" s="16" customFormat="1" ht="204.75" x14ac:dyDescent="0.25">
      <c r="A148" s="91"/>
      <c r="B148" s="91"/>
      <c r="C148" s="91"/>
      <c r="D148" s="91"/>
      <c r="E148" s="91"/>
      <c r="F148" s="91"/>
      <c r="G148" s="91"/>
      <c r="H148" s="91"/>
      <c r="I148" s="91"/>
      <c r="J148" s="91"/>
      <c r="K148" s="91"/>
      <c r="L148" s="91"/>
      <c r="M148" s="91"/>
      <c r="N148" s="91"/>
      <c r="O148" s="91"/>
      <c r="P148" s="91"/>
      <c r="Q148" s="91"/>
      <c r="R148" s="53" t="s">
        <v>395</v>
      </c>
      <c r="S148" s="53" t="s">
        <v>396</v>
      </c>
      <c r="T148" s="53" t="s">
        <v>125</v>
      </c>
      <c r="U148" s="53">
        <v>0</v>
      </c>
      <c r="V148" s="53" t="s">
        <v>394</v>
      </c>
      <c r="W148" s="53" t="s">
        <v>394</v>
      </c>
      <c r="X148" s="53">
        <v>3</v>
      </c>
      <c r="Y148" s="53">
        <v>3</v>
      </c>
      <c r="Z148" s="53">
        <v>3</v>
      </c>
      <c r="AA148" s="53">
        <v>3</v>
      </c>
      <c r="AB148" s="53">
        <v>3</v>
      </c>
      <c r="AC148" s="67">
        <v>3</v>
      </c>
      <c r="AD148" s="67" t="s">
        <v>671</v>
      </c>
      <c r="AE148" s="53">
        <f>+_xlfn.IFS(T148="Acumulado",V148+X148+Z148+AB148,T148="Capacidad",AB148,T148="Flujo",AB148,T148="Reducción",AB148,T148="Stock",AB148)</f>
        <v>3</v>
      </c>
      <c r="AF148" s="53">
        <f>+_xlfn.IFS(T148="Acumulado",W148+Y148+AA148+AC148,T148="Capacidad",AA148,T148="Flujo",AA148,T148="Reducción",AA148,T148="Stock",AC148)</f>
        <v>3</v>
      </c>
      <c r="AG148" s="91"/>
    </row>
    <row r="149" spans="1:33" s="16" customFormat="1" ht="63" x14ac:dyDescent="0.25">
      <c r="A149" s="91"/>
      <c r="B149" s="91"/>
      <c r="C149" s="91"/>
      <c r="D149" s="91"/>
      <c r="E149" s="91"/>
      <c r="F149" s="91"/>
      <c r="G149" s="91"/>
      <c r="H149" s="91"/>
      <c r="I149" s="91"/>
      <c r="J149" s="91"/>
      <c r="K149" s="91"/>
      <c r="L149" s="91"/>
      <c r="M149" s="91"/>
      <c r="N149" s="91"/>
      <c r="O149" s="91"/>
      <c r="P149" s="91"/>
      <c r="Q149" s="91"/>
      <c r="R149" s="53" t="s">
        <v>397</v>
      </c>
      <c r="S149" s="53" t="s">
        <v>398</v>
      </c>
      <c r="T149" s="53" t="s">
        <v>70</v>
      </c>
      <c r="U149" s="53">
        <v>0</v>
      </c>
      <c r="V149" s="53" t="s">
        <v>394</v>
      </c>
      <c r="W149" s="53" t="s">
        <v>394</v>
      </c>
      <c r="X149" s="53">
        <v>55</v>
      </c>
      <c r="Y149" s="53">
        <v>55</v>
      </c>
      <c r="Z149" s="53">
        <v>65</v>
      </c>
      <c r="AA149" s="53">
        <v>65</v>
      </c>
      <c r="AB149" s="53">
        <v>150</v>
      </c>
      <c r="AC149" s="67">
        <v>89</v>
      </c>
      <c r="AD149" s="67" t="s">
        <v>668</v>
      </c>
      <c r="AE149" s="53">
        <f>+_xlfn.IFS(T149="Acumulado",V149+X149+Z149+AB149,T149="Capacidad",AB149,T149="Flujo",AB149,T149="Reducción",AB149,T149="Stock",AB149)</f>
        <v>150</v>
      </c>
      <c r="AF149" s="53">
        <f>+_xlfn.IFS(T149="Acumulado",W149+Y149+AA149+AC149,T149="Capacidad",AC149,T149="Flujo",AA149,T149="Reducción",W149,T149="Stock",AA149)</f>
        <v>89</v>
      </c>
      <c r="AG149" s="91"/>
    </row>
    <row r="150" spans="1:33" s="16" customFormat="1" ht="31.5" x14ac:dyDescent="0.25">
      <c r="A150" s="92" t="s">
        <v>26</v>
      </c>
      <c r="B150" s="92" t="s">
        <v>92</v>
      </c>
      <c r="C150" s="92" t="s">
        <v>28</v>
      </c>
      <c r="D150" s="92" t="s">
        <v>318</v>
      </c>
      <c r="E150" s="92" t="s">
        <v>387</v>
      </c>
      <c r="F150" s="92" t="s">
        <v>399</v>
      </c>
      <c r="G150" s="92" t="s">
        <v>400</v>
      </c>
      <c r="H150" s="92" t="s">
        <v>95</v>
      </c>
      <c r="I150" s="92" t="s">
        <v>96</v>
      </c>
      <c r="J150" s="92"/>
      <c r="K150" s="92"/>
      <c r="L150" s="92"/>
      <c r="M150" s="92"/>
      <c r="N150" s="92"/>
      <c r="O150" s="92"/>
      <c r="P150" s="92"/>
      <c r="Q150" s="92"/>
      <c r="R150" s="53" t="s">
        <v>401</v>
      </c>
      <c r="S150" s="53" t="s">
        <v>402</v>
      </c>
      <c r="T150" s="53" t="s">
        <v>125</v>
      </c>
      <c r="U150" s="53">
        <v>0</v>
      </c>
      <c r="V150" s="53">
        <v>1</v>
      </c>
      <c r="W150" s="53">
        <v>1</v>
      </c>
      <c r="X150" s="53">
        <v>0</v>
      </c>
      <c r="Y150" s="53"/>
      <c r="Z150" s="53">
        <v>0</v>
      </c>
      <c r="AA150" s="53"/>
      <c r="AB150" s="53">
        <v>0</v>
      </c>
      <c r="AC150" s="63"/>
      <c r="AD150" s="63"/>
      <c r="AE150" s="53">
        <v>1</v>
      </c>
      <c r="AF150" s="53">
        <f>+_xlfn.IFS(T150="Acumulado",W150+Y150+AA150+AC150,T150="Capacidad",AA150,T150="Flujo",AA150,T150="Reducción",AA150,T150="Stock",W150)</f>
        <v>1</v>
      </c>
      <c r="AG150" s="92" t="s">
        <v>136</v>
      </c>
    </row>
    <row r="151" spans="1:33" s="16" customFormat="1" ht="31.5" x14ac:dyDescent="0.25">
      <c r="A151" s="92"/>
      <c r="B151" s="92"/>
      <c r="C151" s="92"/>
      <c r="D151" s="92"/>
      <c r="E151" s="92"/>
      <c r="F151" s="92"/>
      <c r="G151" s="92"/>
      <c r="H151" s="92"/>
      <c r="I151" s="92"/>
      <c r="J151" s="92"/>
      <c r="K151" s="92"/>
      <c r="L151" s="92"/>
      <c r="M151" s="92"/>
      <c r="N151" s="92"/>
      <c r="O151" s="92"/>
      <c r="P151" s="92"/>
      <c r="Q151" s="92"/>
      <c r="R151" s="53" t="s">
        <v>403</v>
      </c>
      <c r="S151" s="53" t="s">
        <v>155</v>
      </c>
      <c r="T151" s="53" t="s">
        <v>102</v>
      </c>
      <c r="U151" s="53">
        <v>0</v>
      </c>
      <c r="V151" s="53">
        <v>82</v>
      </c>
      <c r="W151" s="53">
        <v>82</v>
      </c>
      <c r="X151" s="53">
        <v>0</v>
      </c>
      <c r="Y151" s="53"/>
      <c r="Z151" s="53">
        <v>0</v>
      </c>
      <c r="AA151" s="53"/>
      <c r="AB151" s="53">
        <v>0</v>
      </c>
      <c r="AC151" s="63"/>
      <c r="AD151" s="63"/>
      <c r="AE151" s="53">
        <v>82</v>
      </c>
      <c r="AF151" s="24">
        <f>+_xlfn.IFS(T151="Acumulado",W151+Y151+AA151+AC151,T151="Capacidad",Y151,T151="Flujo",W151,T151="Reducción",W151,T151="Stock",Y151)</f>
        <v>82</v>
      </c>
      <c r="AG151" s="92"/>
    </row>
    <row r="152" spans="1:33" s="16" customFormat="1" ht="31.5" x14ac:dyDescent="0.25">
      <c r="A152" s="92"/>
      <c r="B152" s="92"/>
      <c r="C152" s="92"/>
      <c r="D152" s="92"/>
      <c r="E152" s="92"/>
      <c r="F152" s="92"/>
      <c r="G152" s="92"/>
      <c r="H152" s="92"/>
      <c r="I152" s="92"/>
      <c r="J152" s="92"/>
      <c r="K152" s="92"/>
      <c r="L152" s="92"/>
      <c r="M152" s="92"/>
      <c r="N152" s="92"/>
      <c r="O152" s="92"/>
      <c r="P152" s="92"/>
      <c r="Q152" s="92"/>
      <c r="R152" s="53" t="s">
        <v>404</v>
      </c>
      <c r="S152" s="53" t="s">
        <v>405</v>
      </c>
      <c r="T152" s="53" t="s">
        <v>102</v>
      </c>
      <c r="U152" s="22">
        <v>0</v>
      </c>
      <c r="V152" s="22">
        <v>1</v>
      </c>
      <c r="W152" s="23">
        <v>1</v>
      </c>
      <c r="X152" s="22">
        <v>0</v>
      </c>
      <c r="Y152" s="53"/>
      <c r="Z152" s="22">
        <v>0</v>
      </c>
      <c r="AA152" s="53"/>
      <c r="AB152" s="22">
        <v>0</v>
      </c>
      <c r="AC152" s="63"/>
      <c r="AD152" s="63"/>
      <c r="AE152" s="23">
        <v>1</v>
      </c>
      <c r="AF152" s="23">
        <f>+_xlfn.IFS(T152="Acumulado",W152+Y152+AA152+AC152,T152="Capacidad",Y152,T152="Flujo",W152,T152="Reducción",W152,T152="Stock",Y152)</f>
        <v>1</v>
      </c>
      <c r="AG152" s="92"/>
    </row>
    <row r="153" spans="1:33" s="16" customFormat="1" ht="90" customHeight="1" x14ac:dyDescent="0.25">
      <c r="A153" s="92"/>
      <c r="B153" s="92"/>
      <c r="C153" s="92"/>
      <c r="D153" s="92"/>
      <c r="E153" s="92"/>
      <c r="F153" s="92"/>
      <c r="G153" s="92"/>
      <c r="H153" s="92"/>
      <c r="I153" s="92"/>
      <c r="J153" s="92"/>
      <c r="K153" s="92"/>
      <c r="L153" s="92"/>
      <c r="M153" s="92"/>
      <c r="N153" s="92"/>
      <c r="O153" s="92"/>
      <c r="P153" s="92"/>
      <c r="Q153" s="92"/>
      <c r="R153" s="53" t="s">
        <v>406</v>
      </c>
      <c r="S153" s="53" t="s">
        <v>407</v>
      </c>
      <c r="T153" s="53" t="s">
        <v>102</v>
      </c>
      <c r="U153" s="22">
        <v>0</v>
      </c>
      <c r="V153" s="23">
        <v>1</v>
      </c>
      <c r="W153" s="23">
        <v>0</v>
      </c>
      <c r="X153" s="22">
        <v>1</v>
      </c>
      <c r="Y153" s="22">
        <v>1</v>
      </c>
      <c r="Z153" s="22">
        <v>1</v>
      </c>
      <c r="AA153" s="23">
        <v>1</v>
      </c>
      <c r="AB153" s="22">
        <v>1</v>
      </c>
      <c r="AC153" s="66">
        <v>0.18</v>
      </c>
      <c r="AD153" s="66"/>
      <c r="AE153" s="23">
        <v>1</v>
      </c>
      <c r="AF153" s="23">
        <f t="shared" ref="AF153:AF159" si="15">+_xlfn.IFS(T153="Acumulado",W153+Y153+AA153+AC153,T153="Capacidad",AA153,T153="Flujo",AC153,T153="Reducción",AA153,T153="Stock",AA153)</f>
        <v>0.18</v>
      </c>
      <c r="AG153" s="92"/>
    </row>
    <row r="154" spans="1:33" s="16" customFormat="1" ht="90" customHeight="1" x14ac:dyDescent="0.25">
      <c r="A154" s="92"/>
      <c r="B154" s="92"/>
      <c r="C154" s="92"/>
      <c r="D154" s="92"/>
      <c r="E154" s="92"/>
      <c r="F154" s="92"/>
      <c r="G154" s="92"/>
      <c r="H154" s="92"/>
      <c r="I154" s="92"/>
      <c r="J154" s="92"/>
      <c r="K154" s="92"/>
      <c r="L154" s="92"/>
      <c r="M154" s="92"/>
      <c r="N154" s="92"/>
      <c r="O154" s="92"/>
      <c r="P154" s="92"/>
      <c r="Q154" s="92"/>
      <c r="R154" s="53" t="s">
        <v>408</v>
      </c>
      <c r="S154" s="53" t="s">
        <v>409</v>
      </c>
      <c r="T154" s="53" t="s">
        <v>102</v>
      </c>
      <c r="U154" s="22">
        <v>0</v>
      </c>
      <c r="V154" s="22">
        <v>0.82</v>
      </c>
      <c r="W154" s="23">
        <v>0</v>
      </c>
      <c r="X154" s="22">
        <v>0.9</v>
      </c>
      <c r="Y154" s="36">
        <v>0.9</v>
      </c>
      <c r="Z154" s="22">
        <v>0.95</v>
      </c>
      <c r="AA154" s="23">
        <v>0.97</v>
      </c>
      <c r="AB154" s="22">
        <v>1</v>
      </c>
      <c r="AC154" s="66">
        <v>0.09</v>
      </c>
      <c r="AD154" s="66"/>
      <c r="AE154" s="23">
        <v>1</v>
      </c>
      <c r="AF154" s="23">
        <f t="shared" si="15"/>
        <v>0.09</v>
      </c>
      <c r="AG154" s="92"/>
    </row>
    <row r="155" spans="1:33" s="16" customFormat="1" ht="90" customHeight="1" x14ac:dyDescent="0.25">
      <c r="A155" s="92"/>
      <c r="B155" s="92"/>
      <c r="C155" s="92"/>
      <c r="D155" s="92"/>
      <c r="E155" s="92"/>
      <c r="F155" s="92"/>
      <c r="G155" s="92"/>
      <c r="H155" s="92"/>
      <c r="I155" s="92"/>
      <c r="J155" s="92"/>
      <c r="K155" s="92"/>
      <c r="L155" s="92"/>
      <c r="M155" s="92"/>
      <c r="N155" s="92"/>
      <c r="O155" s="92"/>
      <c r="P155" s="92"/>
      <c r="Q155" s="92"/>
      <c r="R155" s="53" t="s">
        <v>410</v>
      </c>
      <c r="S155" s="53" t="s">
        <v>411</v>
      </c>
      <c r="T155" s="53" t="s">
        <v>102</v>
      </c>
      <c r="U155" s="22">
        <v>0</v>
      </c>
      <c r="V155" s="22">
        <v>1</v>
      </c>
      <c r="W155" s="23">
        <v>0</v>
      </c>
      <c r="X155" s="22">
        <v>1</v>
      </c>
      <c r="Y155" s="36">
        <v>1</v>
      </c>
      <c r="Z155" s="22">
        <v>1</v>
      </c>
      <c r="AA155" s="23">
        <v>1</v>
      </c>
      <c r="AB155" s="22">
        <v>1</v>
      </c>
      <c r="AC155" s="66">
        <v>0.18</v>
      </c>
      <c r="AD155" s="66"/>
      <c r="AE155" s="23">
        <v>1</v>
      </c>
      <c r="AF155" s="23">
        <f t="shared" si="15"/>
        <v>0.18</v>
      </c>
      <c r="AG155" s="92"/>
    </row>
    <row r="156" spans="1:33" s="16" customFormat="1" ht="97.5" customHeight="1" x14ac:dyDescent="0.25">
      <c r="A156" s="87" t="s">
        <v>26</v>
      </c>
      <c r="B156" s="87" t="s">
        <v>412</v>
      </c>
      <c r="C156" s="87" t="s">
        <v>28</v>
      </c>
      <c r="D156" s="87" t="s">
        <v>413</v>
      </c>
      <c r="E156" s="87" t="s">
        <v>414</v>
      </c>
      <c r="F156" s="87" t="s">
        <v>415</v>
      </c>
      <c r="G156" s="87" t="s">
        <v>416</v>
      </c>
      <c r="H156" s="87" t="s">
        <v>417</v>
      </c>
      <c r="I156" s="87" t="s">
        <v>418</v>
      </c>
      <c r="J156" s="87"/>
      <c r="K156" s="87"/>
      <c r="L156" s="87"/>
      <c r="M156" s="87"/>
      <c r="N156" s="87"/>
      <c r="O156" s="87"/>
      <c r="P156" s="87"/>
      <c r="Q156" s="87"/>
      <c r="R156" s="49" t="s">
        <v>419</v>
      </c>
      <c r="S156" s="49" t="s">
        <v>420</v>
      </c>
      <c r="T156" s="49" t="s">
        <v>102</v>
      </c>
      <c r="U156" s="25">
        <v>1</v>
      </c>
      <c r="V156" s="25">
        <v>0</v>
      </c>
      <c r="W156" s="25">
        <v>0</v>
      </c>
      <c r="X156" s="25">
        <v>1</v>
      </c>
      <c r="Y156" s="25">
        <v>1</v>
      </c>
      <c r="Z156" s="25">
        <v>1</v>
      </c>
      <c r="AA156" s="25">
        <v>1</v>
      </c>
      <c r="AB156" s="25">
        <v>1</v>
      </c>
      <c r="AC156" s="64">
        <v>0.2</v>
      </c>
      <c r="AD156" s="64"/>
      <c r="AE156" s="25">
        <v>1</v>
      </c>
      <c r="AF156" s="25">
        <f t="shared" si="15"/>
        <v>0.2</v>
      </c>
      <c r="AG156" s="87" t="s">
        <v>421</v>
      </c>
    </row>
    <row r="157" spans="1:33" s="16" customFormat="1" ht="80.25" customHeight="1" x14ac:dyDescent="0.25">
      <c r="A157" s="87"/>
      <c r="B157" s="87"/>
      <c r="C157" s="87"/>
      <c r="D157" s="87"/>
      <c r="E157" s="87"/>
      <c r="F157" s="87"/>
      <c r="G157" s="87"/>
      <c r="H157" s="87"/>
      <c r="I157" s="87"/>
      <c r="J157" s="87"/>
      <c r="K157" s="87"/>
      <c r="L157" s="87"/>
      <c r="M157" s="87"/>
      <c r="N157" s="87"/>
      <c r="O157" s="87"/>
      <c r="P157" s="87"/>
      <c r="Q157" s="87"/>
      <c r="R157" s="49" t="s">
        <v>422</v>
      </c>
      <c r="S157" s="49" t="s">
        <v>606</v>
      </c>
      <c r="T157" s="49" t="s">
        <v>102</v>
      </c>
      <c r="U157" s="25">
        <v>1</v>
      </c>
      <c r="V157" s="25">
        <v>1</v>
      </c>
      <c r="W157" s="25">
        <v>1</v>
      </c>
      <c r="X157" s="25">
        <v>1</v>
      </c>
      <c r="Y157" s="25">
        <v>1</v>
      </c>
      <c r="Z157" s="25">
        <v>1</v>
      </c>
      <c r="AA157" s="25">
        <v>1</v>
      </c>
      <c r="AB157" s="25">
        <v>1</v>
      </c>
      <c r="AC157" s="64">
        <v>0.2</v>
      </c>
      <c r="AD157" s="64"/>
      <c r="AE157" s="25">
        <f>+_xlfn.IFS(T157="Acumulado",V157+X157+Z157+AB157,T157="Capacidad",AB157,T157="Flujo",AB157,T157="Reducción",AB157,T157="Stock",AB157)</f>
        <v>1</v>
      </c>
      <c r="AF157" s="25">
        <f t="shared" si="15"/>
        <v>0.2</v>
      </c>
      <c r="AG157" s="87"/>
    </row>
    <row r="158" spans="1:33" s="16" customFormat="1" ht="47.25" x14ac:dyDescent="0.25">
      <c r="A158" s="87"/>
      <c r="B158" s="87"/>
      <c r="C158" s="87"/>
      <c r="D158" s="87"/>
      <c r="E158" s="87"/>
      <c r="F158" s="87"/>
      <c r="G158" s="87"/>
      <c r="H158" s="87"/>
      <c r="I158" s="87"/>
      <c r="J158" s="87"/>
      <c r="K158" s="87"/>
      <c r="L158" s="87"/>
      <c r="M158" s="87"/>
      <c r="N158" s="87"/>
      <c r="O158" s="87"/>
      <c r="P158" s="87"/>
      <c r="Q158" s="87"/>
      <c r="R158" s="49" t="s">
        <v>423</v>
      </c>
      <c r="S158" s="49" t="s">
        <v>607</v>
      </c>
      <c r="T158" s="49" t="s">
        <v>102</v>
      </c>
      <c r="U158" s="25">
        <v>1</v>
      </c>
      <c r="V158" s="25">
        <v>1</v>
      </c>
      <c r="W158" s="25">
        <v>1</v>
      </c>
      <c r="X158" s="25">
        <v>1</v>
      </c>
      <c r="Y158" s="25">
        <v>1</v>
      </c>
      <c r="Z158" s="25">
        <v>1</v>
      </c>
      <c r="AA158" s="25">
        <v>1</v>
      </c>
      <c r="AB158" s="25">
        <v>1</v>
      </c>
      <c r="AC158" s="64">
        <v>0.2</v>
      </c>
      <c r="AD158" s="64"/>
      <c r="AE158" s="25">
        <f>+_xlfn.IFS(T158="Acumulado",V158+X158+Z158+AB158,T158="Capacidad",AB158,T158="Flujo",AB158,T158="Reducción",AB158,T158="Stock",AB158)</f>
        <v>1</v>
      </c>
      <c r="AF158" s="25">
        <f t="shared" si="15"/>
        <v>0.2</v>
      </c>
      <c r="AG158" s="87"/>
    </row>
    <row r="159" spans="1:33" s="16" customFormat="1" ht="111" customHeight="1" x14ac:dyDescent="0.25">
      <c r="A159" s="87" t="s">
        <v>26</v>
      </c>
      <c r="B159" s="87" t="s">
        <v>412</v>
      </c>
      <c r="C159" s="87" t="s">
        <v>163</v>
      </c>
      <c r="D159" s="87" t="s">
        <v>424</v>
      </c>
      <c r="E159" s="87" t="s">
        <v>425</v>
      </c>
      <c r="F159" s="87" t="s">
        <v>426</v>
      </c>
      <c r="G159" s="87" t="s">
        <v>427</v>
      </c>
      <c r="H159" s="87" t="s">
        <v>428</v>
      </c>
      <c r="I159" s="87" t="s">
        <v>429</v>
      </c>
      <c r="J159" s="95">
        <v>25239231363</v>
      </c>
      <c r="K159" s="95">
        <v>22735930068</v>
      </c>
      <c r="L159" s="95">
        <v>32366800000</v>
      </c>
      <c r="M159" s="95">
        <v>31671535019.139999</v>
      </c>
      <c r="N159" s="95">
        <v>46797257092</v>
      </c>
      <c r="O159" s="95">
        <v>37005672799.010002</v>
      </c>
      <c r="P159" s="95">
        <v>40000000000</v>
      </c>
      <c r="Q159" s="87" t="s">
        <v>430</v>
      </c>
      <c r="R159" s="49" t="s">
        <v>431</v>
      </c>
      <c r="S159" s="19" t="s">
        <v>432</v>
      </c>
      <c r="T159" s="49" t="s">
        <v>102</v>
      </c>
      <c r="U159" s="12">
        <v>0.997</v>
      </c>
      <c r="V159" s="12">
        <v>0.997</v>
      </c>
      <c r="W159" s="49">
        <v>99.98</v>
      </c>
      <c r="X159" s="12">
        <v>0.997</v>
      </c>
      <c r="Y159" s="39">
        <v>0.99919999999999998</v>
      </c>
      <c r="Z159" s="12">
        <v>0.997</v>
      </c>
      <c r="AA159" s="19">
        <v>1</v>
      </c>
      <c r="AB159" s="12">
        <v>0.997</v>
      </c>
      <c r="AC159" s="64">
        <v>0.16</v>
      </c>
      <c r="AD159" s="64"/>
      <c r="AE159" s="19">
        <f>+_xlfn.IFS(T159="Acumulado",V159+X159+Z159+AB159,T159="Capacidad",AB159,T159="Flujo",AB159,T159="Reducción",AB159,T159="Stock",AB159)</f>
        <v>0.997</v>
      </c>
      <c r="AF159" s="25">
        <f t="shared" si="15"/>
        <v>0.16</v>
      </c>
      <c r="AG159" s="87" t="s">
        <v>433</v>
      </c>
    </row>
    <row r="160" spans="1:33" s="16" customFormat="1" ht="111" customHeight="1" x14ac:dyDescent="0.25">
      <c r="A160" s="87"/>
      <c r="B160" s="87"/>
      <c r="C160" s="87"/>
      <c r="D160" s="87"/>
      <c r="E160" s="87"/>
      <c r="F160" s="87"/>
      <c r="G160" s="87"/>
      <c r="H160" s="87"/>
      <c r="I160" s="87"/>
      <c r="J160" s="95"/>
      <c r="K160" s="95"/>
      <c r="L160" s="95"/>
      <c r="M160" s="95"/>
      <c r="N160" s="95"/>
      <c r="O160" s="95"/>
      <c r="P160" s="95"/>
      <c r="Q160" s="87"/>
      <c r="R160" s="49" t="s">
        <v>434</v>
      </c>
      <c r="S160" s="49" t="s">
        <v>435</v>
      </c>
      <c r="T160" s="49" t="s">
        <v>125</v>
      </c>
      <c r="U160" s="17">
        <v>1</v>
      </c>
      <c r="V160" s="17">
        <v>1</v>
      </c>
      <c r="W160" s="49">
        <v>1</v>
      </c>
      <c r="X160" s="17">
        <v>1</v>
      </c>
      <c r="Y160" s="49">
        <v>1</v>
      </c>
      <c r="Z160" s="17">
        <v>1</v>
      </c>
      <c r="AA160" s="49">
        <v>1</v>
      </c>
      <c r="AB160" s="17">
        <v>1</v>
      </c>
      <c r="AC160" s="61">
        <v>0</v>
      </c>
      <c r="AD160" s="61"/>
      <c r="AE160" s="49">
        <f>+_xlfn.IFS(T160="Acumulado",V160+X160+Z160+AB160,T160="Capacidad",AB160,T160="Flujo",AB160,T160="Reducción",AB160,T160="Stock",AB160)</f>
        <v>1</v>
      </c>
      <c r="AF160" s="49">
        <f>+_xlfn.IFS(T160="Acumulado",W160+Y160+AA160+AC160,T160="Capacidad",AA160,T160="Flujo",AA160,T160="Reducción",AA160,T160="Stock",AC160)</f>
        <v>0</v>
      </c>
      <c r="AG160" s="87"/>
    </row>
    <row r="161" spans="1:33" s="16" customFormat="1" ht="212.1" customHeight="1" x14ac:dyDescent="0.25">
      <c r="A161" s="49" t="s">
        <v>26</v>
      </c>
      <c r="B161" s="49" t="s">
        <v>412</v>
      </c>
      <c r="C161" s="49" t="s">
        <v>28</v>
      </c>
      <c r="D161" s="49" t="s">
        <v>424</v>
      </c>
      <c r="E161" s="49" t="s">
        <v>436</v>
      </c>
      <c r="F161" s="49" t="s">
        <v>437</v>
      </c>
      <c r="G161" s="49" t="s">
        <v>438</v>
      </c>
      <c r="H161" s="49" t="s">
        <v>439</v>
      </c>
      <c r="I161" s="49" t="s">
        <v>440</v>
      </c>
      <c r="J161" s="48"/>
      <c r="K161" s="48"/>
      <c r="L161" s="48"/>
      <c r="M161" s="48"/>
      <c r="N161" s="48"/>
      <c r="O161" s="48"/>
      <c r="P161" s="48"/>
      <c r="Q161" s="49"/>
      <c r="R161" s="49" t="s">
        <v>441</v>
      </c>
      <c r="S161" s="49" t="s">
        <v>608</v>
      </c>
      <c r="T161" s="49" t="s">
        <v>36</v>
      </c>
      <c r="U161" s="49">
        <v>1</v>
      </c>
      <c r="V161" s="49">
        <v>1</v>
      </c>
      <c r="W161" s="49">
        <v>1</v>
      </c>
      <c r="X161" s="49">
        <v>1</v>
      </c>
      <c r="Y161" s="49">
        <v>1</v>
      </c>
      <c r="Z161" s="49">
        <v>4</v>
      </c>
      <c r="AA161" s="49">
        <v>4</v>
      </c>
      <c r="AB161" s="49">
        <v>4</v>
      </c>
      <c r="AC161" s="61">
        <v>0</v>
      </c>
      <c r="AD161" s="61"/>
      <c r="AE161" s="21">
        <f t="shared" ref="AE161:AE162" si="16">+_xlfn.IFS(T161="Acumulado",V161+X161+Z161+AB161,T161="Capacidad",AB161,T161="Flujo",AB161,T161="Reducción",AB161,T161="Stock",AB161)</f>
        <v>10</v>
      </c>
      <c r="AF161" s="49">
        <f>+_xlfn.IFS(T161="Acumulado",W161+Y161+AA161+AC161,T161="Capacidad",AA161,T161="Flujo",AA161,T161="Reducción",W161,T161="Stock",AA161)</f>
        <v>6</v>
      </c>
      <c r="AG161" s="49" t="s">
        <v>442</v>
      </c>
    </row>
    <row r="162" spans="1:33" s="16" customFormat="1" ht="173.25" x14ac:dyDescent="0.25">
      <c r="A162" s="49" t="s">
        <v>26</v>
      </c>
      <c r="B162" s="49" t="s">
        <v>412</v>
      </c>
      <c r="C162" s="49" t="s">
        <v>28</v>
      </c>
      <c r="D162" s="49" t="s">
        <v>424</v>
      </c>
      <c r="E162" s="49" t="s">
        <v>436</v>
      </c>
      <c r="F162" s="49" t="s">
        <v>443</v>
      </c>
      <c r="G162" s="49" t="s">
        <v>444</v>
      </c>
      <c r="H162" s="49" t="s">
        <v>439</v>
      </c>
      <c r="I162" s="49" t="s">
        <v>440</v>
      </c>
      <c r="J162" s="48"/>
      <c r="K162" s="48"/>
      <c r="L162" s="48"/>
      <c r="M162" s="48"/>
      <c r="N162" s="48"/>
      <c r="O162" s="48"/>
      <c r="P162" s="48"/>
      <c r="Q162" s="49"/>
      <c r="R162" s="49" t="s">
        <v>445</v>
      </c>
      <c r="S162" s="49" t="s">
        <v>609</v>
      </c>
      <c r="T162" s="49" t="s">
        <v>36</v>
      </c>
      <c r="U162" s="49">
        <v>1</v>
      </c>
      <c r="V162" s="49">
        <v>1</v>
      </c>
      <c r="W162" s="49">
        <v>1</v>
      </c>
      <c r="X162" s="49">
        <v>1</v>
      </c>
      <c r="Y162" s="49">
        <v>1</v>
      </c>
      <c r="Z162" s="49">
        <v>4</v>
      </c>
      <c r="AA162" s="49">
        <v>4</v>
      </c>
      <c r="AB162" s="49">
        <v>4</v>
      </c>
      <c r="AC162" s="61">
        <v>0</v>
      </c>
      <c r="AD162" s="61"/>
      <c r="AE162" s="21">
        <f t="shared" si="16"/>
        <v>10</v>
      </c>
      <c r="AF162" s="49">
        <f>+_xlfn.IFS(T162="Acumulado",W162+Y162+AA162+AC162,T162="Capacidad",AA162,T162="Flujo",AA162,T162="Reducción",W162,T162="Stock",AA162)</f>
        <v>6</v>
      </c>
      <c r="AG162" s="49" t="s">
        <v>442</v>
      </c>
    </row>
    <row r="163" spans="1:33" s="16" customFormat="1" ht="92.25" customHeight="1" x14ac:dyDescent="0.25">
      <c r="A163" s="76" t="s">
        <v>26</v>
      </c>
      <c r="B163" s="76" t="s">
        <v>412</v>
      </c>
      <c r="C163" s="76" t="s">
        <v>28</v>
      </c>
      <c r="D163" s="76" t="s">
        <v>424</v>
      </c>
      <c r="E163" s="76" t="s">
        <v>446</v>
      </c>
      <c r="F163" s="76" t="s">
        <v>447</v>
      </c>
      <c r="G163" s="76" t="s">
        <v>448</v>
      </c>
      <c r="H163" s="76" t="s">
        <v>449</v>
      </c>
      <c r="I163" s="76" t="s">
        <v>446</v>
      </c>
      <c r="J163" s="76"/>
      <c r="K163" s="76"/>
      <c r="L163" s="76"/>
      <c r="M163" s="76"/>
      <c r="N163" s="95">
        <v>652000000</v>
      </c>
      <c r="O163" s="95">
        <v>629064485</v>
      </c>
      <c r="P163" s="95">
        <v>4169638635</v>
      </c>
      <c r="Q163" s="76" t="s">
        <v>629</v>
      </c>
      <c r="R163" s="49" t="s">
        <v>450</v>
      </c>
      <c r="S163" s="49" t="s">
        <v>451</v>
      </c>
      <c r="T163" s="49" t="s">
        <v>70</v>
      </c>
      <c r="U163" s="28">
        <v>0.3</v>
      </c>
      <c r="V163" s="28">
        <v>0.5</v>
      </c>
      <c r="W163" s="25">
        <v>0.5</v>
      </c>
      <c r="X163" s="28">
        <v>0.7</v>
      </c>
      <c r="Y163" s="25">
        <v>0.7</v>
      </c>
      <c r="Z163" s="28">
        <v>0.8</v>
      </c>
      <c r="AA163" s="28">
        <v>0.8</v>
      </c>
      <c r="AB163" s="28">
        <v>1</v>
      </c>
      <c r="AC163" s="73">
        <f>+AA163+3.33333333333333%</f>
        <v>0.83333333333333337</v>
      </c>
      <c r="AD163" s="73"/>
      <c r="AE163" s="25">
        <f>+_xlfn.IFS(T163="Acumulado",V163+X163+Z163+AB163,T163="Capacidad",AB163,T163="Flujo",AB163,T163="Reducción",AB163,T163="Stock",AB163)</f>
        <v>1</v>
      </c>
      <c r="AF163" s="25">
        <f>+_xlfn.IFS(T163="Acumulado",W163+Y163+AA163+AC163,T163="Capacidad",AC163,T163="Flujo",AA163,T163="Reducción",W163,T163="Stock",AA163)</f>
        <v>0.83333333333333337</v>
      </c>
      <c r="AG163" s="76" t="s">
        <v>452</v>
      </c>
    </row>
    <row r="164" spans="1:33" s="16" customFormat="1" ht="153" customHeight="1" x14ac:dyDescent="0.25">
      <c r="A164" s="78"/>
      <c r="B164" s="78"/>
      <c r="C164" s="78"/>
      <c r="D164" s="78"/>
      <c r="E164" s="78"/>
      <c r="F164" s="78"/>
      <c r="G164" s="78"/>
      <c r="H164" s="78"/>
      <c r="I164" s="78"/>
      <c r="J164" s="78"/>
      <c r="K164" s="78"/>
      <c r="L164" s="78"/>
      <c r="M164" s="78"/>
      <c r="N164" s="95"/>
      <c r="O164" s="95"/>
      <c r="P164" s="95"/>
      <c r="Q164" s="78"/>
      <c r="R164" s="49" t="s">
        <v>453</v>
      </c>
      <c r="S164" s="49" t="s">
        <v>454</v>
      </c>
      <c r="T164" s="49" t="s">
        <v>70</v>
      </c>
      <c r="U164" s="28">
        <v>0.1</v>
      </c>
      <c r="V164" s="28">
        <v>0</v>
      </c>
      <c r="W164" s="25">
        <v>0</v>
      </c>
      <c r="X164" s="28">
        <v>0.8</v>
      </c>
      <c r="Y164" s="25">
        <v>0.8</v>
      </c>
      <c r="Z164" s="28">
        <v>0.9</v>
      </c>
      <c r="AA164" s="37">
        <v>0.9</v>
      </c>
      <c r="AB164" s="28">
        <v>1</v>
      </c>
      <c r="AC164" s="73">
        <f>+AA164+1.66666666666667%</f>
        <v>0.91666666666666674</v>
      </c>
      <c r="AD164" s="73"/>
      <c r="AE164" s="25">
        <f>+_xlfn.IFS(T164="Acumulado",V164+X164+Z164+AB164,T164="Capacidad",AB164,T164="Flujo",AB164,T164="Reducción",AB164,T164="Stock",AB164)</f>
        <v>1</v>
      </c>
      <c r="AF164" s="25">
        <f>+_xlfn.IFS(T164="Acumulado",W164+Y164+AA164+AC164,T164="Capacidad",AC164,T164="Flujo",AA164,T164="Reducción",W164,T164="Stock",AA164)</f>
        <v>0.91666666666666674</v>
      </c>
      <c r="AG164" s="78"/>
    </row>
    <row r="165" spans="1:33" s="16" customFormat="1" ht="57" customHeight="1" x14ac:dyDescent="0.25">
      <c r="A165" s="87" t="s">
        <v>26</v>
      </c>
      <c r="B165" s="87" t="s">
        <v>412</v>
      </c>
      <c r="C165" s="87" t="s">
        <v>28</v>
      </c>
      <c r="D165" s="87" t="s">
        <v>424</v>
      </c>
      <c r="E165" s="87" t="s">
        <v>436</v>
      </c>
      <c r="F165" s="87" t="s">
        <v>455</v>
      </c>
      <c r="G165" s="87" t="s">
        <v>662</v>
      </c>
      <c r="H165" s="87" t="s">
        <v>456</v>
      </c>
      <c r="I165" s="87" t="s">
        <v>457</v>
      </c>
      <c r="J165" s="87"/>
      <c r="K165" s="87"/>
      <c r="L165" s="87"/>
      <c r="M165" s="87"/>
      <c r="N165" s="87"/>
      <c r="O165" s="87"/>
      <c r="P165" s="87"/>
      <c r="Q165" s="87"/>
      <c r="R165" s="49" t="s">
        <v>458</v>
      </c>
      <c r="S165" s="49" t="s">
        <v>564</v>
      </c>
      <c r="T165" s="49" t="s">
        <v>125</v>
      </c>
      <c r="U165" s="18">
        <v>1</v>
      </c>
      <c r="V165" s="18">
        <v>1</v>
      </c>
      <c r="W165" s="28">
        <v>1</v>
      </c>
      <c r="X165" s="18">
        <v>1</v>
      </c>
      <c r="Y165" s="18">
        <v>1</v>
      </c>
      <c r="Z165" s="18">
        <v>1</v>
      </c>
      <c r="AA165" s="25">
        <v>1</v>
      </c>
      <c r="AB165" s="18">
        <v>1</v>
      </c>
      <c r="AC165" s="64">
        <v>0.25</v>
      </c>
      <c r="AD165" s="61"/>
      <c r="AE165" s="25">
        <f>+_xlfn.IFS(T165="Acumulado",V165+X165+Z165+AB165,T165="Capacidad",AB165,T165="Flujo",AB165,T165="Reducción",AB165,T165="Stock",AB165)</f>
        <v>1</v>
      </c>
      <c r="AF165" s="25">
        <f>+_xlfn.IFS(T165="Acumulado",W165+Y165+AA165+AC165,T165="Capacidad",AA165,T165="Flujo",AA165,T165="Reducción",AA165,T165="Stock",AC165)</f>
        <v>0.25</v>
      </c>
      <c r="AG165" s="87" t="s">
        <v>459</v>
      </c>
    </row>
    <row r="166" spans="1:33" s="16" customFormat="1" ht="69.75" customHeight="1" x14ac:dyDescent="0.25">
      <c r="A166" s="87"/>
      <c r="B166" s="87"/>
      <c r="C166" s="87"/>
      <c r="D166" s="87"/>
      <c r="E166" s="87"/>
      <c r="F166" s="87"/>
      <c r="G166" s="87"/>
      <c r="H166" s="87"/>
      <c r="I166" s="87"/>
      <c r="J166" s="87"/>
      <c r="K166" s="87"/>
      <c r="L166" s="87"/>
      <c r="M166" s="87"/>
      <c r="N166" s="87"/>
      <c r="O166" s="87"/>
      <c r="P166" s="87"/>
      <c r="Q166" s="87"/>
      <c r="R166" s="49" t="s">
        <v>460</v>
      </c>
      <c r="S166" s="49" t="s">
        <v>461</v>
      </c>
      <c r="T166" s="49" t="s">
        <v>36</v>
      </c>
      <c r="U166" s="27">
        <v>0</v>
      </c>
      <c r="V166" s="27">
        <v>2</v>
      </c>
      <c r="W166" s="49">
        <v>2</v>
      </c>
      <c r="X166" s="49">
        <v>2</v>
      </c>
      <c r="Y166" s="27">
        <v>2</v>
      </c>
      <c r="Z166" s="27">
        <v>0</v>
      </c>
      <c r="AA166" s="49">
        <v>3</v>
      </c>
      <c r="AB166" s="27">
        <v>0</v>
      </c>
      <c r="AC166" s="61">
        <v>0</v>
      </c>
      <c r="AD166" s="61"/>
      <c r="AE166" s="21">
        <f t="shared" ref="AE166" si="17">+_xlfn.IFS(T166="Acumulado",V166+X166+Z166+AB166,T166="Capacidad",AB166,T166="Flujo",AB166,T166="Reducción",AB166,T166="Stock",AB166)</f>
        <v>4</v>
      </c>
      <c r="AF166" s="49">
        <f>+_xlfn.IFS(T166="Acumulado",W166+Y166+AA166+AC166,T166="Capacidad",AA166,T166="Flujo",AA166,T166="Reducción",W166,T166="Stock",AA166)</f>
        <v>7</v>
      </c>
      <c r="AG166" s="87"/>
    </row>
    <row r="167" spans="1:33" s="16" customFormat="1" ht="81" customHeight="1" x14ac:dyDescent="0.25">
      <c r="A167" s="87"/>
      <c r="B167" s="87"/>
      <c r="C167" s="87"/>
      <c r="D167" s="87"/>
      <c r="E167" s="87"/>
      <c r="F167" s="87"/>
      <c r="G167" s="87"/>
      <c r="H167" s="87"/>
      <c r="I167" s="87"/>
      <c r="J167" s="87"/>
      <c r="K167" s="87"/>
      <c r="L167" s="87"/>
      <c r="M167" s="87"/>
      <c r="N167" s="87"/>
      <c r="O167" s="87"/>
      <c r="P167" s="87"/>
      <c r="Q167" s="87"/>
      <c r="R167" s="49" t="s">
        <v>624</v>
      </c>
      <c r="S167" s="49" t="s">
        <v>462</v>
      </c>
      <c r="T167" s="49" t="s">
        <v>36</v>
      </c>
      <c r="U167" s="27">
        <v>0</v>
      </c>
      <c r="V167" s="27">
        <v>15</v>
      </c>
      <c r="W167" s="27">
        <v>15</v>
      </c>
      <c r="X167" s="27">
        <v>15</v>
      </c>
      <c r="Y167" s="27">
        <v>15</v>
      </c>
      <c r="Z167" s="27">
        <v>15</v>
      </c>
      <c r="AA167" s="49">
        <v>16</v>
      </c>
      <c r="AB167" s="27">
        <v>0</v>
      </c>
      <c r="AC167" s="61">
        <v>8</v>
      </c>
      <c r="AD167" s="61"/>
      <c r="AE167" s="49">
        <f>+_xlfn.IFS(T167="Acumulado",V167+X167+Z167+AB167,T167="Capacidad",Z167,T167="Flujo",Z167,T167="Reducción",Z167,T167="Stock",Z167)</f>
        <v>45</v>
      </c>
      <c r="AF167" s="49">
        <f>+_xlfn.IFS(T167="Acumulado",W167+Y167+AA167+AC167,T167="Capacidad",AA167,T167="Flujo",AA167,T167="Reducción",AA167,T167="Stock",AA167)</f>
        <v>54</v>
      </c>
      <c r="AG167" s="87"/>
    </row>
    <row r="168" spans="1:33" s="16" customFormat="1" ht="55.5" customHeight="1" x14ac:dyDescent="0.25">
      <c r="A168" s="87"/>
      <c r="B168" s="87"/>
      <c r="C168" s="87"/>
      <c r="D168" s="87"/>
      <c r="E168" s="87"/>
      <c r="F168" s="87"/>
      <c r="G168" s="87"/>
      <c r="H168" s="87"/>
      <c r="I168" s="87"/>
      <c r="J168" s="87"/>
      <c r="K168" s="87"/>
      <c r="L168" s="87"/>
      <c r="M168" s="87"/>
      <c r="N168" s="87"/>
      <c r="O168" s="87"/>
      <c r="P168" s="87"/>
      <c r="Q168" s="87"/>
      <c r="R168" s="49" t="s">
        <v>463</v>
      </c>
      <c r="S168" s="49" t="s">
        <v>464</v>
      </c>
      <c r="T168" s="49" t="s">
        <v>36</v>
      </c>
      <c r="U168" s="27">
        <v>11</v>
      </c>
      <c r="V168" s="27">
        <v>4</v>
      </c>
      <c r="W168" s="49">
        <v>4</v>
      </c>
      <c r="X168" s="27">
        <v>4</v>
      </c>
      <c r="Y168" s="27">
        <v>4</v>
      </c>
      <c r="Z168" s="27">
        <v>4</v>
      </c>
      <c r="AA168" s="49">
        <v>4</v>
      </c>
      <c r="AB168" s="27">
        <v>4</v>
      </c>
      <c r="AC168" s="61">
        <v>1</v>
      </c>
      <c r="AD168" s="61"/>
      <c r="AE168" s="49">
        <f t="shared" ref="AE168:AE173" si="18">+_xlfn.IFS(T168="Acumulado",V168+X168+Z168+AB168,T168="Capacidad",AB168,T168="Flujo",AB168,T168="Reducción",AB168,T168="Stock",AB168)</f>
        <v>16</v>
      </c>
      <c r="AF168" s="49">
        <f>+_xlfn.IFS(T168="Acumulado",W168+Y168+AA168+AC168,T168="Capacidad",AA168,T168="Flujo",AA168,T168="Reducción",W168,T168="Stock",AA168)</f>
        <v>13</v>
      </c>
      <c r="AG168" s="87"/>
    </row>
    <row r="169" spans="1:33" s="16" customFormat="1" ht="192.6" customHeight="1" x14ac:dyDescent="0.25">
      <c r="A169" s="49" t="s">
        <v>26</v>
      </c>
      <c r="B169" s="49" t="s">
        <v>412</v>
      </c>
      <c r="C169" s="49" t="s">
        <v>28</v>
      </c>
      <c r="D169" s="49" t="s">
        <v>424</v>
      </c>
      <c r="E169" s="49" t="s">
        <v>436</v>
      </c>
      <c r="F169" s="49" t="s">
        <v>465</v>
      </c>
      <c r="G169" s="49" t="s">
        <v>466</v>
      </c>
      <c r="H169" s="49" t="s">
        <v>467</v>
      </c>
      <c r="I169" s="49" t="s">
        <v>468</v>
      </c>
      <c r="J169" s="48"/>
      <c r="K169" s="48"/>
      <c r="L169" s="48"/>
      <c r="M169" s="48"/>
      <c r="N169" s="48"/>
      <c r="O169" s="48"/>
      <c r="P169" s="48"/>
      <c r="Q169" s="49"/>
      <c r="R169" s="49" t="s">
        <v>610</v>
      </c>
      <c r="S169" s="42" t="s">
        <v>611</v>
      </c>
      <c r="T169" s="49" t="s">
        <v>102</v>
      </c>
      <c r="U169" s="25">
        <v>1</v>
      </c>
      <c r="V169" s="28">
        <v>1</v>
      </c>
      <c r="W169" s="28">
        <v>1</v>
      </c>
      <c r="X169" s="28">
        <v>1</v>
      </c>
      <c r="Y169" s="28">
        <v>1</v>
      </c>
      <c r="Z169" s="28">
        <v>1</v>
      </c>
      <c r="AA169" s="25">
        <v>1</v>
      </c>
      <c r="AB169" s="28">
        <v>1</v>
      </c>
      <c r="AC169" s="64">
        <v>0.1</v>
      </c>
      <c r="AD169" s="64"/>
      <c r="AE169" s="25">
        <f t="shared" si="18"/>
        <v>1</v>
      </c>
      <c r="AF169" s="25">
        <f>+_xlfn.IFS(T169="Acumulado",W169+Y169+AA169+AC169,T169="Capacidad",AA169,T169="Flujo",AC169,T169="Reducción",AA169,T169="Stock",AA169)</f>
        <v>0.1</v>
      </c>
      <c r="AG169" s="49" t="s">
        <v>469</v>
      </c>
    </row>
    <row r="170" spans="1:33" s="16" customFormat="1" ht="74.099999999999994" customHeight="1" x14ac:dyDescent="0.25">
      <c r="A170" s="76" t="s">
        <v>26</v>
      </c>
      <c r="B170" s="76" t="s">
        <v>412</v>
      </c>
      <c r="C170" s="76" t="s">
        <v>28</v>
      </c>
      <c r="D170" s="76" t="s">
        <v>424</v>
      </c>
      <c r="E170" s="76" t="s">
        <v>470</v>
      </c>
      <c r="F170" s="76" t="s">
        <v>471</v>
      </c>
      <c r="G170" s="76" t="s">
        <v>472</v>
      </c>
      <c r="H170" s="76" t="s">
        <v>473</v>
      </c>
      <c r="I170" s="76" t="s">
        <v>474</v>
      </c>
      <c r="J170" s="76"/>
      <c r="K170" s="76"/>
      <c r="L170" s="76"/>
      <c r="M170" s="76"/>
      <c r="N170" s="76"/>
      <c r="O170" s="76"/>
      <c r="P170" s="76"/>
      <c r="Q170" s="76"/>
      <c r="R170" s="49" t="s">
        <v>475</v>
      </c>
      <c r="S170" s="49" t="s">
        <v>476</v>
      </c>
      <c r="T170" s="49" t="s">
        <v>125</v>
      </c>
      <c r="U170" s="28">
        <v>1</v>
      </c>
      <c r="V170" s="28">
        <v>1</v>
      </c>
      <c r="W170" s="25">
        <v>1</v>
      </c>
      <c r="X170" s="28">
        <v>1</v>
      </c>
      <c r="Y170" s="25">
        <v>1</v>
      </c>
      <c r="Z170" s="28">
        <v>1</v>
      </c>
      <c r="AA170" s="25">
        <v>1</v>
      </c>
      <c r="AB170" s="28">
        <v>1</v>
      </c>
      <c r="AC170" s="69">
        <v>1</v>
      </c>
      <c r="AD170" s="61"/>
      <c r="AE170" s="25">
        <f t="shared" si="18"/>
        <v>1</v>
      </c>
      <c r="AF170" s="25">
        <f>+_xlfn.IFS(T170="Acumulado",W170+Y170+AA170+AC170,T170="Capacidad",AA170,T170="Flujo",AA170,T170="Reducción",AA170,T170="Stock",AC170)</f>
        <v>1</v>
      </c>
      <c r="AG170" s="76" t="s">
        <v>452</v>
      </c>
    </row>
    <row r="171" spans="1:33" s="16" customFormat="1" ht="74.099999999999994" customHeight="1" x14ac:dyDescent="0.25">
      <c r="A171" s="78"/>
      <c r="B171" s="78"/>
      <c r="C171" s="78"/>
      <c r="D171" s="78"/>
      <c r="E171" s="78"/>
      <c r="F171" s="78"/>
      <c r="G171" s="78"/>
      <c r="H171" s="78"/>
      <c r="I171" s="78"/>
      <c r="J171" s="78"/>
      <c r="K171" s="78"/>
      <c r="L171" s="78"/>
      <c r="M171" s="78"/>
      <c r="N171" s="78"/>
      <c r="O171" s="78"/>
      <c r="P171" s="78"/>
      <c r="Q171" s="78"/>
      <c r="R171" s="49" t="s">
        <v>477</v>
      </c>
      <c r="S171" s="49" t="s">
        <v>478</v>
      </c>
      <c r="T171" s="49" t="s">
        <v>125</v>
      </c>
      <c r="U171" s="28">
        <v>0</v>
      </c>
      <c r="V171" s="28">
        <v>0</v>
      </c>
      <c r="W171" s="25">
        <v>0</v>
      </c>
      <c r="X171" s="28">
        <v>1</v>
      </c>
      <c r="Y171" s="25">
        <v>1</v>
      </c>
      <c r="Z171" s="28">
        <v>1</v>
      </c>
      <c r="AA171" s="25">
        <v>1</v>
      </c>
      <c r="AB171" s="28">
        <v>1</v>
      </c>
      <c r="AC171" s="69">
        <v>1</v>
      </c>
      <c r="AD171" s="61"/>
      <c r="AE171" s="25">
        <f t="shared" si="18"/>
        <v>1</v>
      </c>
      <c r="AF171" s="25">
        <f>+_xlfn.IFS(T171="Acumulado",W171+Y171+AA171+AC171,T171="Capacidad",AA171,T171="Flujo",AA171,T171="Reducción",AA171,T171="Stock",AC171)</f>
        <v>1</v>
      </c>
      <c r="AG171" s="78"/>
    </row>
    <row r="172" spans="1:33" s="16" customFormat="1" ht="41.1" customHeight="1" x14ac:dyDescent="0.25">
      <c r="A172" s="87" t="s">
        <v>26</v>
      </c>
      <c r="B172" s="87" t="s">
        <v>412</v>
      </c>
      <c r="C172" s="87" t="s">
        <v>28</v>
      </c>
      <c r="D172" s="87" t="s">
        <v>479</v>
      </c>
      <c r="E172" s="87" t="s">
        <v>480</v>
      </c>
      <c r="F172" s="87" t="s">
        <v>481</v>
      </c>
      <c r="G172" s="87" t="s">
        <v>482</v>
      </c>
      <c r="H172" s="87" t="s">
        <v>483</v>
      </c>
      <c r="I172" s="87" t="s">
        <v>484</v>
      </c>
      <c r="J172" s="87"/>
      <c r="K172" s="87"/>
      <c r="L172" s="87"/>
      <c r="M172" s="87"/>
      <c r="N172" s="87"/>
      <c r="O172" s="87"/>
      <c r="P172" s="87"/>
      <c r="Q172" s="87"/>
      <c r="R172" s="49" t="s">
        <v>485</v>
      </c>
      <c r="S172" s="49" t="s">
        <v>486</v>
      </c>
      <c r="T172" s="49" t="s">
        <v>36</v>
      </c>
      <c r="U172" s="49">
        <v>1</v>
      </c>
      <c r="V172" s="49">
        <v>4</v>
      </c>
      <c r="W172" s="49">
        <v>4</v>
      </c>
      <c r="X172" s="49">
        <v>4</v>
      </c>
      <c r="Y172" s="49">
        <v>4</v>
      </c>
      <c r="Z172" s="49">
        <v>4</v>
      </c>
      <c r="AA172" s="49">
        <v>4</v>
      </c>
      <c r="AB172" s="49">
        <v>4</v>
      </c>
      <c r="AC172" s="61">
        <v>0</v>
      </c>
      <c r="AD172" s="61"/>
      <c r="AE172" s="49">
        <f t="shared" si="18"/>
        <v>16</v>
      </c>
      <c r="AF172" s="49">
        <f>+_xlfn.IFS(T172="Acumulado",W172+Y172+AA172+AC172,T172="Capacidad",AA172,T172="Flujo",AA172,T172="Reducción",W172,T172="Stock",AA172)</f>
        <v>12</v>
      </c>
      <c r="AG172" s="87" t="s">
        <v>487</v>
      </c>
    </row>
    <row r="173" spans="1:33" s="16" customFormat="1" ht="71.45" customHeight="1" x14ac:dyDescent="0.25">
      <c r="A173" s="87"/>
      <c r="B173" s="87"/>
      <c r="C173" s="87"/>
      <c r="D173" s="87"/>
      <c r="E173" s="87"/>
      <c r="F173" s="87"/>
      <c r="G173" s="87"/>
      <c r="H173" s="87"/>
      <c r="I173" s="87"/>
      <c r="J173" s="87"/>
      <c r="K173" s="87"/>
      <c r="L173" s="87"/>
      <c r="M173" s="87"/>
      <c r="N173" s="87"/>
      <c r="O173" s="87"/>
      <c r="P173" s="87"/>
      <c r="Q173" s="87"/>
      <c r="R173" s="49" t="s">
        <v>488</v>
      </c>
      <c r="S173" s="49" t="s">
        <v>489</v>
      </c>
      <c r="T173" s="49" t="s">
        <v>36</v>
      </c>
      <c r="U173" s="49">
        <v>1</v>
      </c>
      <c r="V173" s="49">
        <v>4</v>
      </c>
      <c r="W173" s="49">
        <v>4</v>
      </c>
      <c r="X173" s="49">
        <v>4</v>
      </c>
      <c r="Y173" s="49">
        <v>4</v>
      </c>
      <c r="Z173" s="49">
        <v>4</v>
      </c>
      <c r="AA173" s="49">
        <v>4</v>
      </c>
      <c r="AB173" s="49">
        <v>4</v>
      </c>
      <c r="AC173" s="61">
        <v>0</v>
      </c>
      <c r="AD173" s="61"/>
      <c r="AE173" s="49">
        <f t="shared" si="18"/>
        <v>16</v>
      </c>
      <c r="AF173" s="49">
        <f>+_xlfn.IFS(T173="Acumulado",W173+Y173+AA173+AC173,T173="Capacidad",AA173,T173="Flujo",AA173,T173="Reducción",W173,T173="Stock",AA173)</f>
        <v>12</v>
      </c>
      <c r="AG173" s="87"/>
    </row>
    <row r="174" spans="1:33" s="16" customFormat="1" ht="87" customHeight="1" x14ac:dyDescent="0.25">
      <c r="A174" s="76" t="s">
        <v>26</v>
      </c>
      <c r="B174" s="76" t="s">
        <v>412</v>
      </c>
      <c r="C174" s="76" t="s">
        <v>28</v>
      </c>
      <c r="D174" s="76" t="s">
        <v>479</v>
      </c>
      <c r="E174" s="76" t="s">
        <v>490</v>
      </c>
      <c r="F174" s="76" t="s">
        <v>491</v>
      </c>
      <c r="G174" s="76" t="s">
        <v>492</v>
      </c>
      <c r="H174" s="76" t="s">
        <v>81</v>
      </c>
      <c r="I174" s="76" t="s">
        <v>493</v>
      </c>
      <c r="J174" s="79">
        <v>1380000000</v>
      </c>
      <c r="K174" s="79">
        <v>1380000000</v>
      </c>
      <c r="L174" s="79">
        <v>3280000000</v>
      </c>
      <c r="M174" s="79">
        <v>3230000000</v>
      </c>
      <c r="N174" s="79">
        <v>4355694200</v>
      </c>
      <c r="O174" s="79">
        <v>3514194200</v>
      </c>
      <c r="P174" s="79">
        <v>4210230861</v>
      </c>
      <c r="Q174" s="76" t="s">
        <v>237</v>
      </c>
      <c r="R174" s="49" t="s">
        <v>494</v>
      </c>
      <c r="S174" s="49" t="s">
        <v>495</v>
      </c>
      <c r="T174" s="49" t="s">
        <v>125</v>
      </c>
      <c r="U174" s="49">
        <v>1</v>
      </c>
      <c r="V174" s="49">
        <v>1</v>
      </c>
      <c r="W174" s="49">
        <v>1</v>
      </c>
      <c r="X174" s="49">
        <v>0</v>
      </c>
      <c r="Y174" s="49"/>
      <c r="Z174" s="49">
        <v>0</v>
      </c>
      <c r="AA174" s="49"/>
      <c r="AB174" s="49">
        <v>0</v>
      </c>
      <c r="AC174" s="61"/>
      <c r="AD174" s="61"/>
      <c r="AE174" s="49">
        <v>1</v>
      </c>
      <c r="AF174" s="21">
        <f>+_xlfn.IFS(T174="Acumulado",W174+Y174+AA174+AC174,T174="Capacidad",Y174,T174="Flujo",Y174,T174="Reducción",W174,T174="Stock",W174)</f>
        <v>1</v>
      </c>
      <c r="AG174" s="76" t="s">
        <v>213</v>
      </c>
    </row>
    <row r="175" spans="1:33" s="16" customFormat="1" ht="87" customHeight="1" x14ac:dyDescent="0.25">
      <c r="A175" s="77"/>
      <c r="B175" s="77"/>
      <c r="C175" s="77"/>
      <c r="D175" s="77"/>
      <c r="E175" s="77"/>
      <c r="F175" s="77"/>
      <c r="G175" s="77"/>
      <c r="H175" s="77"/>
      <c r="I175" s="77"/>
      <c r="J175" s="80"/>
      <c r="K175" s="80"/>
      <c r="L175" s="80"/>
      <c r="M175" s="80"/>
      <c r="N175" s="80"/>
      <c r="O175" s="80"/>
      <c r="P175" s="80"/>
      <c r="Q175" s="77"/>
      <c r="R175" s="49" t="s">
        <v>496</v>
      </c>
      <c r="S175" s="49" t="s">
        <v>612</v>
      </c>
      <c r="T175" s="49" t="s">
        <v>102</v>
      </c>
      <c r="U175" s="49">
        <v>0</v>
      </c>
      <c r="V175" s="49">
        <v>0</v>
      </c>
      <c r="W175" s="49">
        <v>0</v>
      </c>
      <c r="X175" s="49">
        <v>1</v>
      </c>
      <c r="Y175" s="49">
        <v>1</v>
      </c>
      <c r="Z175" s="25">
        <v>1</v>
      </c>
      <c r="AA175" s="25">
        <v>1</v>
      </c>
      <c r="AB175" s="25">
        <v>1</v>
      </c>
      <c r="AC175" s="62">
        <v>0.16669999999999999</v>
      </c>
      <c r="AD175" s="61"/>
      <c r="AE175" s="25">
        <f t="shared" ref="AE175:AE181" si="19">+_xlfn.IFS(T175="Acumulado",V175+X175+Z175+AB175,T175="Capacidad",AB175,T175="Flujo",AB175,T175="Reducción",AB175,T175="Stock",AB175)</f>
        <v>1</v>
      </c>
      <c r="AF175" s="25">
        <f>+_xlfn.IFS(T175="Acumulado",W175+Y175+AA175+AC175,T175="Capacidad",AA175,T175="Flujo",AC175,T175="Reducción",AA175,T175="Stock",AA175)</f>
        <v>0.16669999999999999</v>
      </c>
      <c r="AG175" s="77"/>
    </row>
    <row r="176" spans="1:33" s="16" customFormat="1" ht="87" customHeight="1" x14ac:dyDescent="0.25">
      <c r="A176" s="77"/>
      <c r="B176" s="77"/>
      <c r="C176" s="77"/>
      <c r="D176" s="77"/>
      <c r="E176" s="77"/>
      <c r="F176" s="77"/>
      <c r="G176" s="77"/>
      <c r="H176" s="77"/>
      <c r="I176" s="77"/>
      <c r="J176" s="80"/>
      <c r="K176" s="80"/>
      <c r="L176" s="80"/>
      <c r="M176" s="80"/>
      <c r="N176" s="80"/>
      <c r="O176" s="80"/>
      <c r="P176" s="80"/>
      <c r="Q176" s="77"/>
      <c r="R176" s="49" t="s">
        <v>497</v>
      </c>
      <c r="S176" s="49" t="s">
        <v>613</v>
      </c>
      <c r="T176" s="49" t="s">
        <v>36</v>
      </c>
      <c r="U176" s="49">
        <v>0</v>
      </c>
      <c r="V176" s="49">
        <v>0</v>
      </c>
      <c r="W176" s="49">
        <v>0</v>
      </c>
      <c r="X176" s="49">
        <v>1</v>
      </c>
      <c r="Y176" s="49">
        <v>1</v>
      </c>
      <c r="Z176" s="49">
        <v>1</v>
      </c>
      <c r="AA176" s="49">
        <v>1</v>
      </c>
      <c r="AB176" s="49">
        <v>1</v>
      </c>
      <c r="AC176" s="61">
        <v>0.16600000000000001</v>
      </c>
      <c r="AD176" s="61"/>
      <c r="AE176" s="49">
        <f t="shared" si="19"/>
        <v>3</v>
      </c>
      <c r="AF176" s="49">
        <f>+_xlfn.IFS(T176="Acumulado",W176+Y176+AA176+AC176,T176="Capacidad",AA176,T176="Flujo",AA176,T176="Reducción",W176,T176="Stock",AA176)</f>
        <v>2.1659999999999999</v>
      </c>
      <c r="AG176" s="77"/>
    </row>
    <row r="177" spans="1:33" s="16" customFormat="1" ht="87" customHeight="1" x14ac:dyDescent="0.25">
      <c r="A177" s="77"/>
      <c r="B177" s="77"/>
      <c r="C177" s="77"/>
      <c r="D177" s="77"/>
      <c r="E177" s="77"/>
      <c r="F177" s="77"/>
      <c r="G177" s="77"/>
      <c r="H177" s="77"/>
      <c r="I177" s="77"/>
      <c r="J177" s="80"/>
      <c r="K177" s="80"/>
      <c r="L177" s="80"/>
      <c r="M177" s="80"/>
      <c r="N177" s="80"/>
      <c r="O177" s="80"/>
      <c r="P177" s="80"/>
      <c r="Q177" s="77"/>
      <c r="R177" s="49" t="s">
        <v>498</v>
      </c>
      <c r="S177" s="49" t="s">
        <v>614</v>
      </c>
      <c r="T177" s="49" t="s">
        <v>36</v>
      </c>
      <c r="U177" s="49">
        <v>0</v>
      </c>
      <c r="V177" s="49">
        <v>0</v>
      </c>
      <c r="W177" s="49">
        <v>0</v>
      </c>
      <c r="X177" s="49">
        <v>0</v>
      </c>
      <c r="Y177" s="49">
        <v>0</v>
      </c>
      <c r="Z177" s="49">
        <v>1</v>
      </c>
      <c r="AA177" s="49">
        <v>0.25</v>
      </c>
      <c r="AB177" s="49">
        <v>0</v>
      </c>
      <c r="AC177" s="61">
        <v>0.125</v>
      </c>
      <c r="AD177" s="61"/>
      <c r="AE177" s="49">
        <f t="shared" si="19"/>
        <v>1</v>
      </c>
      <c r="AF177" s="49">
        <f>+_xlfn.IFS(T177="Acumulado",W177+Y177+AA177+AC177,T177="Capacidad",AA177,T177="Flujo",AA177,T177="Reducción",W177,T177="Stock",AA177)</f>
        <v>0.375</v>
      </c>
      <c r="AG177" s="77"/>
    </row>
    <row r="178" spans="1:33" s="16" customFormat="1" ht="87" customHeight="1" x14ac:dyDescent="0.25">
      <c r="A178" s="78"/>
      <c r="B178" s="78"/>
      <c r="C178" s="78"/>
      <c r="D178" s="78"/>
      <c r="E178" s="78"/>
      <c r="F178" s="78"/>
      <c r="G178" s="78"/>
      <c r="H178" s="78"/>
      <c r="I178" s="78"/>
      <c r="J178" s="81"/>
      <c r="K178" s="81"/>
      <c r="L178" s="81"/>
      <c r="M178" s="81"/>
      <c r="N178" s="81"/>
      <c r="O178" s="81"/>
      <c r="P178" s="81"/>
      <c r="Q178" s="78"/>
      <c r="R178" s="49" t="s">
        <v>565</v>
      </c>
      <c r="S178" s="49" t="s">
        <v>615</v>
      </c>
      <c r="T178" s="49" t="s">
        <v>102</v>
      </c>
      <c r="U178" s="49">
        <v>0</v>
      </c>
      <c r="V178" s="49">
        <v>0</v>
      </c>
      <c r="W178" s="49">
        <v>0</v>
      </c>
      <c r="X178" s="49">
        <v>2</v>
      </c>
      <c r="Y178" s="49">
        <v>2</v>
      </c>
      <c r="Z178" s="28">
        <v>1</v>
      </c>
      <c r="AA178" s="25">
        <v>1</v>
      </c>
      <c r="AB178" s="28">
        <v>1</v>
      </c>
      <c r="AC178" s="62">
        <v>0.16669999999999999</v>
      </c>
      <c r="AD178" s="61"/>
      <c r="AE178" s="25">
        <f t="shared" si="19"/>
        <v>1</v>
      </c>
      <c r="AF178" s="25">
        <f>+_xlfn.IFS(T178="Acumulado",W178+Y178+AA178+AC178,T178="Capacidad",AA178,T178="Flujo",AC178,T178="Reducción",AA178,T178="Stock",AA178)</f>
        <v>0.16669999999999999</v>
      </c>
      <c r="AG178" s="78"/>
    </row>
    <row r="179" spans="1:33" s="16" customFormat="1" ht="91.5" customHeight="1" x14ac:dyDescent="0.25">
      <c r="A179" s="49" t="s">
        <v>26</v>
      </c>
      <c r="B179" s="49" t="s">
        <v>412</v>
      </c>
      <c r="C179" s="49" t="s">
        <v>28</v>
      </c>
      <c r="D179" s="49" t="s">
        <v>479</v>
      </c>
      <c r="E179" s="49" t="s">
        <v>499</v>
      </c>
      <c r="F179" s="49" t="s">
        <v>500</v>
      </c>
      <c r="G179" s="49" t="s">
        <v>501</v>
      </c>
      <c r="H179" s="49" t="s">
        <v>502</v>
      </c>
      <c r="I179" s="49" t="s">
        <v>503</v>
      </c>
      <c r="J179" s="48"/>
      <c r="K179" s="48"/>
      <c r="L179" s="48">
        <v>11500000000</v>
      </c>
      <c r="M179" s="48">
        <v>10515179216</v>
      </c>
      <c r="N179" s="48">
        <v>11500000000</v>
      </c>
      <c r="O179" s="48">
        <v>11252295040</v>
      </c>
      <c r="P179" s="48">
        <v>11912478720</v>
      </c>
      <c r="Q179" s="49" t="s">
        <v>504</v>
      </c>
      <c r="R179" s="49" t="s">
        <v>505</v>
      </c>
      <c r="S179" s="49" t="s">
        <v>506</v>
      </c>
      <c r="T179" s="49" t="s">
        <v>36</v>
      </c>
      <c r="U179" s="49">
        <v>1</v>
      </c>
      <c r="V179" s="49">
        <v>1</v>
      </c>
      <c r="W179" s="49">
        <v>1</v>
      </c>
      <c r="X179" s="49">
        <v>1</v>
      </c>
      <c r="Y179" s="27">
        <v>1</v>
      </c>
      <c r="Z179" s="49">
        <v>1</v>
      </c>
      <c r="AA179" s="49">
        <v>1</v>
      </c>
      <c r="AB179" s="49">
        <v>1</v>
      </c>
      <c r="AC179" s="61">
        <v>8.3000000000000004E-2</v>
      </c>
      <c r="AD179" s="61"/>
      <c r="AE179" s="49">
        <f t="shared" si="19"/>
        <v>4</v>
      </c>
      <c r="AF179" s="49">
        <f>+_xlfn.IFS(T179="Acumulado",W179+Y179+AA179+AC179,T179="Capacidad",AA179,T179="Flujo",AA179,T179="Reducción",W179,T179="Stock",AA179)</f>
        <v>3.0830000000000002</v>
      </c>
      <c r="AG179" s="49" t="s">
        <v>507</v>
      </c>
    </row>
    <row r="180" spans="1:33" s="16" customFormat="1" ht="47.25" x14ac:dyDescent="0.25">
      <c r="A180" s="87" t="s">
        <v>26</v>
      </c>
      <c r="B180" s="87" t="s">
        <v>412</v>
      </c>
      <c r="C180" s="87" t="s">
        <v>508</v>
      </c>
      <c r="D180" s="87" t="s">
        <v>479</v>
      </c>
      <c r="E180" s="87" t="s">
        <v>509</v>
      </c>
      <c r="F180" s="87" t="s">
        <v>510</v>
      </c>
      <c r="G180" s="87" t="s">
        <v>663</v>
      </c>
      <c r="H180" s="87" t="s">
        <v>511</v>
      </c>
      <c r="I180" s="87" t="s">
        <v>512</v>
      </c>
      <c r="J180" s="87"/>
      <c r="K180" s="87"/>
      <c r="L180" s="87"/>
      <c r="M180" s="87"/>
      <c r="N180" s="87"/>
      <c r="O180" s="87"/>
      <c r="P180" s="87"/>
      <c r="Q180" s="87"/>
      <c r="R180" s="49" t="s">
        <v>665</v>
      </c>
      <c r="S180" s="49" t="s">
        <v>666</v>
      </c>
      <c r="T180" s="49" t="s">
        <v>36</v>
      </c>
      <c r="U180" s="28">
        <v>0</v>
      </c>
      <c r="V180" s="28">
        <v>0.2</v>
      </c>
      <c r="W180" s="28">
        <v>0.2</v>
      </c>
      <c r="X180" s="28">
        <v>0.4</v>
      </c>
      <c r="Y180" s="28">
        <v>0.4</v>
      </c>
      <c r="Z180" s="28">
        <v>0.4</v>
      </c>
      <c r="AA180" s="25">
        <v>0.4</v>
      </c>
      <c r="AB180" s="28">
        <v>0</v>
      </c>
      <c r="AC180" s="64"/>
      <c r="AD180" s="64"/>
      <c r="AE180" s="25">
        <f t="shared" si="19"/>
        <v>1</v>
      </c>
      <c r="AF180" s="25">
        <f>+_xlfn.IFS(T180="Acumulado",W180+Y180+AA180+AC180,T180="Capacidad",AA180,T180="Flujo",AA180,T180="Reducción",W180,T180="Stock",AA180)</f>
        <v>1</v>
      </c>
      <c r="AG180" s="87" t="s">
        <v>513</v>
      </c>
    </row>
    <row r="181" spans="1:33" s="16" customFormat="1" ht="87" customHeight="1" x14ac:dyDescent="0.25">
      <c r="A181" s="87"/>
      <c r="B181" s="87"/>
      <c r="C181" s="87"/>
      <c r="D181" s="87"/>
      <c r="E181" s="87"/>
      <c r="F181" s="87"/>
      <c r="G181" s="87"/>
      <c r="H181" s="87"/>
      <c r="I181" s="87"/>
      <c r="J181" s="87"/>
      <c r="K181" s="87"/>
      <c r="L181" s="87"/>
      <c r="M181" s="87"/>
      <c r="N181" s="87"/>
      <c r="O181" s="87"/>
      <c r="P181" s="87"/>
      <c r="Q181" s="87"/>
      <c r="R181" s="49" t="s">
        <v>667</v>
      </c>
      <c r="S181" s="49" t="s">
        <v>667</v>
      </c>
      <c r="T181" s="49" t="s">
        <v>70</v>
      </c>
      <c r="U181" s="28">
        <v>0</v>
      </c>
      <c r="V181" s="28">
        <v>0.7</v>
      </c>
      <c r="W181" s="28">
        <v>0.7</v>
      </c>
      <c r="X181" s="28">
        <v>0.8</v>
      </c>
      <c r="Y181" s="28">
        <v>0.8</v>
      </c>
      <c r="Z181" s="28">
        <v>0.9</v>
      </c>
      <c r="AA181" s="25">
        <v>1</v>
      </c>
      <c r="AB181" s="28">
        <v>1</v>
      </c>
      <c r="AC181" s="64">
        <v>1</v>
      </c>
      <c r="AD181" s="64"/>
      <c r="AE181" s="25">
        <f t="shared" si="19"/>
        <v>1</v>
      </c>
      <c r="AF181" s="25">
        <f>+_xlfn.IFS(T181="Acumulado",W181+Y181+AA181+AC181,T181="Capacidad",AC181,T181="Flujo",AA181,T181="Reducción",W181,T181="Stock",AA181)</f>
        <v>1</v>
      </c>
      <c r="AG181" s="87"/>
    </row>
    <row r="182" spans="1:33" s="16" customFormat="1" ht="63" x14ac:dyDescent="0.25">
      <c r="A182" s="49" t="s">
        <v>26</v>
      </c>
      <c r="B182" s="49" t="s">
        <v>412</v>
      </c>
      <c r="C182" s="49" t="s">
        <v>28</v>
      </c>
      <c r="D182" s="49" t="s">
        <v>479</v>
      </c>
      <c r="E182" s="49" t="s">
        <v>514</v>
      </c>
      <c r="F182" s="49" t="s">
        <v>515</v>
      </c>
      <c r="G182" s="49" t="s">
        <v>516</v>
      </c>
      <c r="H182" s="49" t="s">
        <v>517</v>
      </c>
      <c r="I182" s="49" t="s">
        <v>474</v>
      </c>
      <c r="J182" s="48">
        <v>3288000000</v>
      </c>
      <c r="K182" s="48">
        <v>3277548326</v>
      </c>
      <c r="L182" s="48"/>
      <c r="M182" s="48"/>
      <c r="N182" s="48"/>
      <c r="O182" s="48"/>
      <c r="P182" s="48"/>
      <c r="Q182" s="49"/>
      <c r="R182" s="49" t="s">
        <v>518</v>
      </c>
      <c r="S182" s="49" t="s">
        <v>519</v>
      </c>
      <c r="T182" s="49" t="s">
        <v>102</v>
      </c>
      <c r="U182" s="28">
        <v>0</v>
      </c>
      <c r="V182" s="28">
        <v>1</v>
      </c>
      <c r="W182" s="25">
        <v>1</v>
      </c>
      <c r="X182" s="28">
        <v>0</v>
      </c>
      <c r="Y182" s="25">
        <v>0</v>
      </c>
      <c r="Z182" s="28">
        <v>0</v>
      </c>
      <c r="AA182" s="25"/>
      <c r="AB182" s="28">
        <v>0</v>
      </c>
      <c r="AC182" s="61"/>
      <c r="AD182" s="61"/>
      <c r="AE182" s="25">
        <f>+_xlfn.IFS(T182="Acumulado",V182+X182+Z182+AB182,T182="Capacidad",V182,T182="Flujo",V182,T182="Reducción",V182,T182="Stock",V182)</f>
        <v>1</v>
      </c>
      <c r="AF182" s="25">
        <f>+_xlfn.IFS(T182="Acumulado",W182+Y182+AA182+AC182,T182="Capacidad",Y182,T182="Flujo",W182,T182="Reducción",W182,T182="Stock",Y182)</f>
        <v>1</v>
      </c>
      <c r="AG182" s="49" t="s">
        <v>520</v>
      </c>
    </row>
    <row r="183" spans="1:33" s="16" customFormat="1" ht="87" customHeight="1" x14ac:dyDescent="0.25">
      <c r="A183" s="49" t="s">
        <v>26</v>
      </c>
      <c r="B183" s="49" t="s">
        <v>412</v>
      </c>
      <c r="C183" s="49" t="s">
        <v>521</v>
      </c>
      <c r="D183" s="49" t="s">
        <v>479</v>
      </c>
      <c r="E183" s="49" t="s">
        <v>490</v>
      </c>
      <c r="F183" s="49" t="s">
        <v>522</v>
      </c>
      <c r="G183" s="49" t="s">
        <v>523</v>
      </c>
      <c r="H183" s="49" t="s">
        <v>81</v>
      </c>
      <c r="I183" s="49" t="s">
        <v>493</v>
      </c>
      <c r="J183" s="48"/>
      <c r="K183" s="48"/>
      <c r="L183" s="48"/>
      <c r="M183" s="48"/>
      <c r="N183" s="48"/>
      <c r="O183" s="48"/>
      <c r="P183" s="48"/>
      <c r="Q183" s="49"/>
      <c r="R183" s="49" t="s">
        <v>616</v>
      </c>
      <c r="S183" s="49" t="s">
        <v>617</v>
      </c>
      <c r="T183" s="49" t="s">
        <v>125</v>
      </c>
      <c r="U183" s="28">
        <v>1</v>
      </c>
      <c r="V183" s="28">
        <v>1</v>
      </c>
      <c r="W183" s="25">
        <v>1</v>
      </c>
      <c r="X183" s="28">
        <v>1</v>
      </c>
      <c r="Y183" s="25">
        <v>1</v>
      </c>
      <c r="Z183" s="28">
        <v>1</v>
      </c>
      <c r="AA183" s="19">
        <v>1</v>
      </c>
      <c r="AB183" s="28">
        <v>1</v>
      </c>
      <c r="AC183" s="64">
        <v>0.09</v>
      </c>
      <c r="AD183" s="64"/>
      <c r="AE183" s="25">
        <f t="shared" ref="AE183:AE196" si="20">+_xlfn.IFS(T183="Acumulado",V183+X183+Z183+AB183,T183="Capacidad",AB183,T183="Flujo",AB183,T183="Reducción",AB183,T183="Stock",AB183)</f>
        <v>1</v>
      </c>
      <c r="AF183" s="25">
        <f>+_xlfn.IFS(T183="Acumulado",W183+Y183+AA183+AC183,T183="Capacidad",AA183,T183="Flujo",AA183,T183="Reducción",AA183,T183="Stock",AC183)</f>
        <v>0.09</v>
      </c>
      <c r="AG183" s="49" t="s">
        <v>520</v>
      </c>
    </row>
    <row r="184" spans="1:33" ht="98.25" customHeight="1" x14ac:dyDescent="0.25">
      <c r="A184" s="49" t="s">
        <v>26</v>
      </c>
      <c r="B184" s="49" t="s">
        <v>412</v>
      </c>
      <c r="C184" s="49" t="s">
        <v>524</v>
      </c>
      <c r="D184" s="49" t="s">
        <v>479</v>
      </c>
      <c r="E184" s="49" t="s">
        <v>514</v>
      </c>
      <c r="F184" s="49" t="s">
        <v>525</v>
      </c>
      <c r="G184" s="49" t="s">
        <v>526</v>
      </c>
      <c r="H184" s="49" t="s">
        <v>502</v>
      </c>
      <c r="I184" s="49" t="s">
        <v>493</v>
      </c>
      <c r="J184" s="48">
        <v>2225630837</v>
      </c>
      <c r="K184" s="48">
        <v>1461009860</v>
      </c>
      <c r="L184" s="48">
        <v>2979000000</v>
      </c>
      <c r="M184" s="48">
        <v>2960675043</v>
      </c>
      <c r="N184" s="48">
        <v>3896602762</v>
      </c>
      <c r="O184" s="48">
        <v>3570618300.25</v>
      </c>
      <c r="P184" s="48">
        <v>2517318789</v>
      </c>
      <c r="Q184" s="49" t="s">
        <v>527</v>
      </c>
      <c r="R184" s="49" t="s">
        <v>566</v>
      </c>
      <c r="S184" s="49" t="s">
        <v>618</v>
      </c>
      <c r="T184" s="49" t="s">
        <v>36</v>
      </c>
      <c r="U184" s="49">
        <v>1</v>
      </c>
      <c r="V184" s="49">
        <v>1</v>
      </c>
      <c r="W184" s="49">
        <v>1</v>
      </c>
      <c r="X184" s="49">
        <v>1</v>
      </c>
      <c r="Y184" s="49">
        <v>1</v>
      </c>
      <c r="Z184" s="49">
        <v>1</v>
      </c>
      <c r="AA184" s="49">
        <v>1</v>
      </c>
      <c r="AB184" s="49">
        <v>1</v>
      </c>
      <c r="AC184" s="61">
        <v>0.08</v>
      </c>
      <c r="AD184" s="64"/>
      <c r="AE184" s="49">
        <f t="shared" si="20"/>
        <v>4</v>
      </c>
      <c r="AF184" s="49">
        <f>+_xlfn.IFS(T184="Acumulado",W184+Y184+AA184+AC184,T184="Capacidad",AA184,T184="Flujo",AA184,T184="Reducción",W184,T184="Stock",AA184)</f>
        <v>3.08</v>
      </c>
      <c r="AG184" s="49" t="s">
        <v>520</v>
      </c>
    </row>
    <row r="185" spans="1:33" ht="209.25" customHeight="1" x14ac:dyDescent="0.25">
      <c r="A185" s="49" t="s">
        <v>26</v>
      </c>
      <c r="B185" s="49" t="s">
        <v>412</v>
      </c>
      <c r="C185" s="49" t="s">
        <v>528</v>
      </c>
      <c r="D185" s="49" t="s">
        <v>479</v>
      </c>
      <c r="E185" s="49" t="s">
        <v>499</v>
      </c>
      <c r="F185" s="49" t="s">
        <v>529</v>
      </c>
      <c r="G185" s="49" t="s">
        <v>530</v>
      </c>
      <c r="H185" s="49" t="s">
        <v>502</v>
      </c>
      <c r="I185" s="49" t="s">
        <v>493</v>
      </c>
      <c r="J185" s="48"/>
      <c r="K185" s="48"/>
      <c r="L185" s="48"/>
      <c r="M185" s="48"/>
      <c r="N185" s="48"/>
      <c r="O185" s="48"/>
      <c r="P185" s="48"/>
      <c r="Q185" s="49"/>
      <c r="R185" s="49" t="s">
        <v>531</v>
      </c>
      <c r="S185" s="49" t="s">
        <v>532</v>
      </c>
      <c r="T185" s="49" t="s">
        <v>36</v>
      </c>
      <c r="U185" s="49">
        <v>1</v>
      </c>
      <c r="V185" s="49">
        <v>1</v>
      </c>
      <c r="W185" s="49">
        <v>1</v>
      </c>
      <c r="X185" s="49">
        <v>1</v>
      </c>
      <c r="Y185" s="49">
        <v>1</v>
      </c>
      <c r="Z185" s="49">
        <v>1</v>
      </c>
      <c r="AA185" s="49">
        <v>1</v>
      </c>
      <c r="AB185" s="49">
        <v>1</v>
      </c>
      <c r="AC185" s="61">
        <v>0.16</v>
      </c>
      <c r="AD185" s="61"/>
      <c r="AE185" s="49">
        <f t="shared" si="20"/>
        <v>4</v>
      </c>
      <c r="AF185" s="49">
        <f>+_xlfn.IFS(T185="Acumulado",W185+Y185+AA185+AC185,T185="Capacidad",AA185,T185="Flujo",AA185,T185="Reducción",W185,T185="Stock",AA185)</f>
        <v>3.16</v>
      </c>
      <c r="AG185" s="49" t="s">
        <v>533</v>
      </c>
    </row>
    <row r="186" spans="1:33" ht="78.75" x14ac:dyDescent="0.25">
      <c r="A186" s="49" t="s">
        <v>26</v>
      </c>
      <c r="B186" s="49" t="s">
        <v>412</v>
      </c>
      <c r="C186" s="49" t="s">
        <v>28</v>
      </c>
      <c r="D186" s="49" t="s">
        <v>534</v>
      </c>
      <c r="E186" s="49" t="s">
        <v>535</v>
      </c>
      <c r="F186" s="49" t="s">
        <v>536</v>
      </c>
      <c r="G186" s="49" t="s">
        <v>664</v>
      </c>
      <c r="H186" s="49" t="s">
        <v>517</v>
      </c>
      <c r="I186" s="49" t="s">
        <v>537</v>
      </c>
      <c r="J186" s="48"/>
      <c r="K186" s="48"/>
      <c r="L186" s="48"/>
      <c r="M186" s="48"/>
      <c r="N186" s="48"/>
      <c r="O186" s="48"/>
      <c r="P186" s="48"/>
      <c r="Q186" s="49"/>
      <c r="R186" s="49" t="s">
        <v>538</v>
      </c>
      <c r="S186" s="49" t="s">
        <v>619</v>
      </c>
      <c r="T186" s="49" t="s">
        <v>102</v>
      </c>
      <c r="U186" s="28">
        <v>1</v>
      </c>
      <c r="V186" s="28">
        <v>1</v>
      </c>
      <c r="W186" s="28">
        <v>1</v>
      </c>
      <c r="X186" s="28">
        <v>1</v>
      </c>
      <c r="Y186" s="25">
        <v>1</v>
      </c>
      <c r="Z186" s="28">
        <v>1</v>
      </c>
      <c r="AA186" s="19">
        <v>1</v>
      </c>
      <c r="AB186" s="28">
        <v>1</v>
      </c>
      <c r="AC186" s="74">
        <v>0.106</v>
      </c>
      <c r="AD186" s="74"/>
      <c r="AE186" s="25">
        <f t="shared" si="20"/>
        <v>1</v>
      </c>
      <c r="AF186" s="19">
        <f>+_xlfn.IFS(T186="Acumulado",W186+Y186+AA186+AC186,T186="Capacidad",AA186,T186="Flujo",AC186,T186="Reducción",AA186,T186="Stock",AA186)</f>
        <v>0.106</v>
      </c>
      <c r="AG186" s="49" t="s">
        <v>539</v>
      </c>
    </row>
    <row r="187" spans="1:33" ht="138.94999999999999" customHeight="1" x14ac:dyDescent="0.25">
      <c r="A187" s="87" t="s">
        <v>26</v>
      </c>
      <c r="B187" s="87" t="s">
        <v>412</v>
      </c>
      <c r="C187" s="87" t="s">
        <v>28</v>
      </c>
      <c r="D187" s="87" t="s">
        <v>540</v>
      </c>
      <c r="E187" s="87" t="s">
        <v>470</v>
      </c>
      <c r="F187" s="87" t="s">
        <v>541</v>
      </c>
      <c r="G187" s="87" t="s">
        <v>542</v>
      </c>
      <c r="H187" s="87" t="s">
        <v>543</v>
      </c>
      <c r="I187" s="87" t="s">
        <v>544</v>
      </c>
      <c r="J187" s="95">
        <v>22330000000</v>
      </c>
      <c r="K187" s="95">
        <v>17394289712</v>
      </c>
      <c r="L187" s="95">
        <v>23638018643</v>
      </c>
      <c r="M187" s="95">
        <v>22658754789.32</v>
      </c>
      <c r="N187" s="95">
        <v>26012136618</v>
      </c>
      <c r="O187" s="95">
        <v>21112580271.709999</v>
      </c>
      <c r="P187" s="95">
        <v>22083210635</v>
      </c>
      <c r="Q187" s="87" t="s">
        <v>545</v>
      </c>
      <c r="R187" s="49" t="s">
        <v>546</v>
      </c>
      <c r="S187" s="49" t="s">
        <v>640</v>
      </c>
      <c r="T187" s="49" t="s">
        <v>125</v>
      </c>
      <c r="U187" s="28">
        <v>1</v>
      </c>
      <c r="V187" s="28">
        <v>1</v>
      </c>
      <c r="W187" s="29">
        <v>1</v>
      </c>
      <c r="X187" s="28">
        <v>1</v>
      </c>
      <c r="Y187" s="28">
        <v>1</v>
      </c>
      <c r="Z187" s="28">
        <v>1</v>
      </c>
      <c r="AA187" s="25">
        <v>1</v>
      </c>
      <c r="AB187" s="28">
        <v>1</v>
      </c>
      <c r="AC187" s="64">
        <v>0.15</v>
      </c>
      <c r="AD187" s="64"/>
      <c r="AE187" s="25">
        <f t="shared" si="20"/>
        <v>1</v>
      </c>
      <c r="AF187" s="25">
        <f>+_xlfn.IFS(T187="Acumulado",W187+Y187+AA187+AC187,T187="Capacidad",AA187,T187="Flujo",AA187,T187="Reducción",AA187,T187="Stock",AC187)</f>
        <v>0.15</v>
      </c>
      <c r="AG187" s="87" t="s">
        <v>533</v>
      </c>
    </row>
    <row r="188" spans="1:33" ht="138.94999999999999" customHeight="1" x14ac:dyDescent="0.25">
      <c r="A188" s="87"/>
      <c r="B188" s="87"/>
      <c r="C188" s="87"/>
      <c r="D188" s="87"/>
      <c r="E188" s="87"/>
      <c r="F188" s="87"/>
      <c r="G188" s="87"/>
      <c r="H188" s="87"/>
      <c r="I188" s="87"/>
      <c r="J188" s="95"/>
      <c r="K188" s="95"/>
      <c r="L188" s="95"/>
      <c r="M188" s="95"/>
      <c r="N188" s="95"/>
      <c r="O188" s="95"/>
      <c r="P188" s="95"/>
      <c r="Q188" s="87"/>
      <c r="R188" s="49" t="s">
        <v>547</v>
      </c>
      <c r="S188" s="49" t="s">
        <v>548</v>
      </c>
      <c r="T188" s="49" t="s">
        <v>36</v>
      </c>
      <c r="U188" s="49">
        <v>12</v>
      </c>
      <c r="V188" s="49">
        <v>12</v>
      </c>
      <c r="W188" s="49">
        <v>12</v>
      </c>
      <c r="X188" s="49">
        <v>12</v>
      </c>
      <c r="Y188" s="49">
        <v>14</v>
      </c>
      <c r="Z188" s="49">
        <v>12</v>
      </c>
      <c r="AA188" s="49">
        <v>16</v>
      </c>
      <c r="AB188" s="49">
        <v>12</v>
      </c>
      <c r="AC188" s="61">
        <v>4</v>
      </c>
      <c r="AD188" s="61"/>
      <c r="AE188" s="49">
        <f t="shared" si="20"/>
        <v>48</v>
      </c>
      <c r="AF188" s="49">
        <f t="shared" ref="AF188:AF196" si="21">+_xlfn.IFS(T188="Acumulado",W188+Y188+AA188+AC188,T188="Capacidad",AA188,T188="Flujo",AA188,T188="Reducción",W188,T188="Stock",AA188)</f>
        <v>46</v>
      </c>
      <c r="AG188" s="87"/>
    </row>
    <row r="189" spans="1:33" ht="47.25" customHeight="1" x14ac:dyDescent="0.25">
      <c r="A189" s="87" t="s">
        <v>26</v>
      </c>
      <c r="B189" s="87" t="s">
        <v>412</v>
      </c>
      <c r="C189" s="87" t="s">
        <v>28</v>
      </c>
      <c r="D189" s="87" t="s">
        <v>540</v>
      </c>
      <c r="E189" s="87" t="s">
        <v>499</v>
      </c>
      <c r="F189" s="87" t="s">
        <v>549</v>
      </c>
      <c r="G189" s="87" t="s">
        <v>550</v>
      </c>
      <c r="H189" s="87" t="s">
        <v>502</v>
      </c>
      <c r="I189" s="87" t="s">
        <v>551</v>
      </c>
      <c r="J189" s="79">
        <v>1915332970</v>
      </c>
      <c r="K189" s="79">
        <v>1791599256</v>
      </c>
      <c r="L189" s="79">
        <v>11309000000</v>
      </c>
      <c r="M189" s="79">
        <v>11155287641</v>
      </c>
      <c r="N189" s="79">
        <v>14408212924</v>
      </c>
      <c r="O189" s="79">
        <v>10799219987.120001</v>
      </c>
      <c r="P189" s="79">
        <v>10364493736</v>
      </c>
      <c r="Q189" s="87" t="s">
        <v>552</v>
      </c>
      <c r="R189" s="76" t="s">
        <v>553</v>
      </c>
      <c r="S189" s="49" t="s">
        <v>554</v>
      </c>
      <c r="T189" s="49" t="s">
        <v>36</v>
      </c>
      <c r="U189" s="49">
        <v>54</v>
      </c>
      <c r="V189" s="49">
        <v>57</v>
      </c>
      <c r="W189" s="49">
        <v>57</v>
      </c>
      <c r="X189" s="49">
        <v>61</v>
      </c>
      <c r="Y189" s="49">
        <v>61</v>
      </c>
      <c r="Z189" s="49">
        <v>70</v>
      </c>
      <c r="AA189" s="49">
        <v>70</v>
      </c>
      <c r="AB189" s="49">
        <v>78</v>
      </c>
      <c r="AC189" s="61">
        <v>4</v>
      </c>
      <c r="AD189" s="61"/>
      <c r="AE189" s="40">
        <f t="shared" si="20"/>
        <v>266</v>
      </c>
      <c r="AF189" s="49">
        <f t="shared" si="21"/>
        <v>192</v>
      </c>
      <c r="AG189" s="87" t="s">
        <v>533</v>
      </c>
    </row>
    <row r="190" spans="1:33" ht="31.5" x14ac:dyDescent="0.25">
      <c r="A190" s="87"/>
      <c r="B190" s="87"/>
      <c r="C190" s="87"/>
      <c r="D190" s="87"/>
      <c r="E190" s="87"/>
      <c r="F190" s="87"/>
      <c r="G190" s="87"/>
      <c r="H190" s="87"/>
      <c r="I190" s="87"/>
      <c r="J190" s="80"/>
      <c r="K190" s="80"/>
      <c r="L190" s="80"/>
      <c r="M190" s="80"/>
      <c r="N190" s="80"/>
      <c r="O190" s="80"/>
      <c r="P190" s="80"/>
      <c r="Q190" s="87"/>
      <c r="R190" s="77"/>
      <c r="S190" s="49" t="s">
        <v>555</v>
      </c>
      <c r="T190" s="49" t="s">
        <v>36</v>
      </c>
      <c r="U190" s="49">
        <v>0</v>
      </c>
      <c r="V190" s="49">
        <v>0</v>
      </c>
      <c r="W190" s="49">
        <v>0</v>
      </c>
      <c r="X190" s="49">
        <v>7</v>
      </c>
      <c r="Y190" s="49">
        <v>6</v>
      </c>
      <c r="Z190" s="49">
        <v>7</v>
      </c>
      <c r="AA190" s="49">
        <v>7</v>
      </c>
      <c r="AB190" s="49">
        <v>7</v>
      </c>
      <c r="AC190" s="61"/>
      <c r="AD190" s="61"/>
      <c r="AE190" s="40">
        <f t="shared" si="20"/>
        <v>21</v>
      </c>
      <c r="AF190" s="49">
        <f t="shared" si="21"/>
        <v>13</v>
      </c>
      <c r="AG190" s="87"/>
    </row>
    <row r="191" spans="1:33" ht="47.25" x14ac:dyDescent="0.25">
      <c r="A191" s="87"/>
      <c r="B191" s="87"/>
      <c r="C191" s="87"/>
      <c r="D191" s="87"/>
      <c r="E191" s="87"/>
      <c r="F191" s="87"/>
      <c r="G191" s="87"/>
      <c r="H191" s="87"/>
      <c r="I191" s="87"/>
      <c r="J191" s="80"/>
      <c r="K191" s="80"/>
      <c r="L191" s="80"/>
      <c r="M191" s="80"/>
      <c r="N191" s="80"/>
      <c r="O191" s="80"/>
      <c r="P191" s="80"/>
      <c r="Q191" s="87"/>
      <c r="R191" s="77"/>
      <c r="S191" s="49" t="s">
        <v>556</v>
      </c>
      <c r="T191" s="49" t="s">
        <v>36</v>
      </c>
      <c r="U191" s="49">
        <v>0</v>
      </c>
      <c r="V191" s="49">
        <v>0</v>
      </c>
      <c r="W191" s="49">
        <v>0</v>
      </c>
      <c r="X191" s="49">
        <v>1</v>
      </c>
      <c r="Y191" s="49">
        <v>0</v>
      </c>
      <c r="Z191" s="49">
        <v>0</v>
      </c>
      <c r="AA191" s="49">
        <v>0</v>
      </c>
      <c r="AB191" s="49">
        <v>0</v>
      </c>
      <c r="AC191" s="61"/>
      <c r="AD191" s="61"/>
      <c r="AE191" s="40">
        <f t="shared" si="20"/>
        <v>1</v>
      </c>
      <c r="AF191" s="49">
        <f t="shared" si="21"/>
        <v>0</v>
      </c>
      <c r="AG191" s="87"/>
    </row>
    <row r="192" spans="1:33" ht="47.25" x14ac:dyDescent="0.25">
      <c r="A192" s="87"/>
      <c r="B192" s="87"/>
      <c r="C192" s="87"/>
      <c r="D192" s="87"/>
      <c r="E192" s="87"/>
      <c r="F192" s="87"/>
      <c r="G192" s="87"/>
      <c r="H192" s="87"/>
      <c r="I192" s="87"/>
      <c r="J192" s="80"/>
      <c r="K192" s="80"/>
      <c r="L192" s="80"/>
      <c r="M192" s="80"/>
      <c r="N192" s="80"/>
      <c r="O192" s="80"/>
      <c r="P192" s="80"/>
      <c r="Q192" s="87"/>
      <c r="R192" s="77"/>
      <c r="S192" s="49" t="s">
        <v>620</v>
      </c>
      <c r="T192" s="49" t="s">
        <v>36</v>
      </c>
      <c r="U192" s="49">
        <v>0</v>
      </c>
      <c r="V192" s="49">
        <v>6</v>
      </c>
      <c r="W192" s="49">
        <v>6</v>
      </c>
      <c r="X192" s="49">
        <v>6</v>
      </c>
      <c r="Y192" s="49">
        <v>6</v>
      </c>
      <c r="Z192" s="49">
        <v>6</v>
      </c>
      <c r="AA192" s="49">
        <v>7</v>
      </c>
      <c r="AB192" s="49">
        <v>6</v>
      </c>
      <c r="AC192" s="61"/>
      <c r="AD192" s="61"/>
      <c r="AE192" s="40">
        <f t="shared" si="20"/>
        <v>24</v>
      </c>
      <c r="AF192" s="49">
        <f t="shared" si="21"/>
        <v>19</v>
      </c>
      <c r="AG192" s="87"/>
    </row>
    <row r="193" spans="1:33" ht="31.5" x14ac:dyDescent="0.25">
      <c r="A193" s="87"/>
      <c r="B193" s="87"/>
      <c r="C193" s="87"/>
      <c r="D193" s="87"/>
      <c r="E193" s="87"/>
      <c r="F193" s="87"/>
      <c r="G193" s="87"/>
      <c r="H193" s="87"/>
      <c r="I193" s="87"/>
      <c r="J193" s="80"/>
      <c r="K193" s="80"/>
      <c r="L193" s="80"/>
      <c r="M193" s="80"/>
      <c r="N193" s="80"/>
      <c r="O193" s="80"/>
      <c r="P193" s="80"/>
      <c r="Q193" s="87"/>
      <c r="R193" s="77"/>
      <c r="S193" s="49" t="s">
        <v>621</v>
      </c>
      <c r="T193" s="49" t="s">
        <v>36</v>
      </c>
      <c r="U193" s="49">
        <v>0</v>
      </c>
      <c r="V193" s="49">
        <v>1</v>
      </c>
      <c r="W193" s="49">
        <v>0</v>
      </c>
      <c r="X193" s="49">
        <v>2</v>
      </c>
      <c r="Y193" s="49">
        <v>2</v>
      </c>
      <c r="Z193" s="49">
        <v>2</v>
      </c>
      <c r="AA193" s="49">
        <v>2</v>
      </c>
      <c r="AB193" s="49">
        <v>2</v>
      </c>
      <c r="AC193" s="61"/>
      <c r="AD193" s="61"/>
      <c r="AE193" s="40">
        <f t="shared" si="20"/>
        <v>7</v>
      </c>
      <c r="AF193" s="49">
        <f t="shared" si="21"/>
        <v>4</v>
      </c>
      <c r="AG193" s="87"/>
    </row>
    <row r="194" spans="1:33" ht="31.5" x14ac:dyDescent="0.25">
      <c r="A194" s="87"/>
      <c r="B194" s="87"/>
      <c r="C194" s="87"/>
      <c r="D194" s="87"/>
      <c r="E194" s="87"/>
      <c r="F194" s="87"/>
      <c r="G194" s="87"/>
      <c r="H194" s="87"/>
      <c r="I194" s="87"/>
      <c r="J194" s="80"/>
      <c r="K194" s="80"/>
      <c r="L194" s="80"/>
      <c r="M194" s="80"/>
      <c r="N194" s="80"/>
      <c r="O194" s="80"/>
      <c r="P194" s="80"/>
      <c r="Q194" s="87"/>
      <c r="R194" s="78"/>
      <c r="S194" s="49" t="s">
        <v>622</v>
      </c>
      <c r="T194" s="40" t="s">
        <v>36</v>
      </c>
      <c r="U194" s="40">
        <v>0</v>
      </c>
      <c r="V194" s="49">
        <v>0</v>
      </c>
      <c r="W194" s="49">
        <v>0</v>
      </c>
      <c r="X194" s="49">
        <v>1</v>
      </c>
      <c r="Y194" s="49">
        <v>1</v>
      </c>
      <c r="Z194" s="49">
        <v>1</v>
      </c>
      <c r="AA194" s="49">
        <v>1</v>
      </c>
      <c r="AB194" s="49">
        <v>1</v>
      </c>
      <c r="AC194" s="61"/>
      <c r="AD194" s="61"/>
      <c r="AE194" s="40">
        <f t="shared" si="20"/>
        <v>3</v>
      </c>
      <c r="AF194" s="49">
        <f t="shared" si="21"/>
        <v>2</v>
      </c>
      <c r="AG194" s="87"/>
    </row>
    <row r="195" spans="1:33" x14ac:dyDescent="0.25">
      <c r="A195" s="87"/>
      <c r="B195" s="87"/>
      <c r="C195" s="87"/>
      <c r="D195" s="87"/>
      <c r="E195" s="87"/>
      <c r="F195" s="87"/>
      <c r="G195" s="87"/>
      <c r="H195" s="87"/>
      <c r="I195" s="87"/>
      <c r="J195" s="80"/>
      <c r="K195" s="80"/>
      <c r="L195" s="80"/>
      <c r="M195" s="80"/>
      <c r="N195" s="80"/>
      <c r="O195" s="80"/>
      <c r="P195" s="80"/>
      <c r="Q195" s="87"/>
      <c r="R195" s="98" t="s">
        <v>557</v>
      </c>
      <c r="S195" s="49" t="s">
        <v>623</v>
      </c>
      <c r="T195" s="40" t="s">
        <v>36</v>
      </c>
      <c r="U195" s="49">
        <v>0</v>
      </c>
      <c r="V195" s="49">
        <v>0</v>
      </c>
      <c r="W195" s="49">
        <v>0</v>
      </c>
      <c r="X195" s="49">
        <v>0</v>
      </c>
      <c r="Y195" s="49">
        <v>0</v>
      </c>
      <c r="Z195" s="49">
        <v>1</v>
      </c>
      <c r="AA195" s="49">
        <v>1</v>
      </c>
      <c r="AB195" s="49">
        <v>0</v>
      </c>
      <c r="AC195" s="61"/>
      <c r="AD195" s="61"/>
      <c r="AE195" s="40">
        <f t="shared" si="20"/>
        <v>1</v>
      </c>
      <c r="AF195" s="49">
        <f t="shared" si="21"/>
        <v>1</v>
      </c>
      <c r="AG195" s="87"/>
    </row>
    <row r="196" spans="1:33" ht="26.25" customHeight="1" x14ac:dyDescent="0.25">
      <c r="A196" s="87"/>
      <c r="B196" s="87"/>
      <c r="C196" s="87"/>
      <c r="D196" s="87"/>
      <c r="E196" s="87"/>
      <c r="F196" s="87"/>
      <c r="G196" s="87"/>
      <c r="H196" s="87"/>
      <c r="I196" s="87"/>
      <c r="J196" s="81"/>
      <c r="K196" s="81"/>
      <c r="L196" s="81"/>
      <c r="M196" s="81"/>
      <c r="N196" s="81"/>
      <c r="O196" s="81"/>
      <c r="P196" s="81"/>
      <c r="Q196" s="87"/>
      <c r="R196" s="99"/>
      <c r="S196" s="49" t="s">
        <v>181</v>
      </c>
      <c r="T196" s="49" t="s">
        <v>36</v>
      </c>
      <c r="U196" s="49">
        <v>0</v>
      </c>
      <c r="V196" s="49">
        <v>0</v>
      </c>
      <c r="W196" s="49">
        <v>0</v>
      </c>
      <c r="X196" s="49">
        <v>1</v>
      </c>
      <c r="Y196" s="49">
        <v>1</v>
      </c>
      <c r="Z196" s="49">
        <v>1</v>
      </c>
      <c r="AA196" s="49">
        <v>1</v>
      </c>
      <c r="AB196" s="49">
        <v>1</v>
      </c>
      <c r="AC196" s="61"/>
      <c r="AD196" s="61"/>
      <c r="AE196" s="40">
        <f t="shared" si="20"/>
        <v>3</v>
      </c>
      <c r="AF196" s="49">
        <f t="shared" si="21"/>
        <v>2</v>
      </c>
      <c r="AG196" s="87"/>
    </row>
    <row r="197" spans="1:33" x14ac:dyDescent="0.25">
      <c r="N197" s="43"/>
      <c r="O197" s="46"/>
      <c r="P197" s="46">
        <f>SUM(P8:P189)</f>
        <v>1347527000000</v>
      </c>
    </row>
  </sheetData>
  <autoFilter ref="A7:AG197" xr:uid="{2DEF0598-5180-48F7-BE69-E99843E5DFAE}"/>
  <mergeCells count="601">
    <mergeCell ref="P159:P160"/>
    <mergeCell ref="Q159:Q160"/>
    <mergeCell ref="AG159:AG160"/>
    <mergeCell ref="P146:P149"/>
    <mergeCell ref="Q146:Q149"/>
    <mergeCell ref="N187:N188"/>
    <mergeCell ref="O187:O188"/>
    <mergeCell ref="P187:P188"/>
    <mergeCell ref="L187:L188"/>
    <mergeCell ref="M187:M188"/>
    <mergeCell ref="L172:L173"/>
    <mergeCell ref="M172:M173"/>
    <mergeCell ref="N163:N164"/>
    <mergeCell ref="O163:O164"/>
    <mergeCell ref="P163:P164"/>
    <mergeCell ref="Q163:Q164"/>
    <mergeCell ref="AG163:AG164"/>
    <mergeCell ref="L163:L164"/>
    <mergeCell ref="M163:M164"/>
    <mergeCell ref="AG146:AG149"/>
    <mergeCell ref="Q150:Q155"/>
    <mergeCell ref="AG150:AG155"/>
    <mergeCell ref="R189:R194"/>
    <mergeCell ref="AG189:AG196"/>
    <mergeCell ref="R195:R196"/>
    <mergeCell ref="P136:P142"/>
    <mergeCell ref="P143:P145"/>
    <mergeCell ref="L189:L196"/>
    <mergeCell ref="M189:M196"/>
    <mergeCell ref="N189:N196"/>
    <mergeCell ref="O189:O196"/>
    <mergeCell ref="P189:P196"/>
    <mergeCell ref="Q189:Q196"/>
    <mergeCell ref="Q187:Q188"/>
    <mergeCell ref="AG187:AG188"/>
    <mergeCell ref="P180:P181"/>
    <mergeCell ref="Q180:Q181"/>
    <mergeCell ref="AG180:AG181"/>
    <mergeCell ref="P170:P171"/>
    <mergeCell ref="Q170:Q171"/>
    <mergeCell ref="AG170:AG171"/>
    <mergeCell ref="N172:N173"/>
    <mergeCell ref="O172:O173"/>
    <mergeCell ref="P172:P173"/>
    <mergeCell ref="Q172:Q173"/>
    <mergeCell ref="AG172:AG173"/>
    <mergeCell ref="A189:A196"/>
    <mergeCell ref="B189:B196"/>
    <mergeCell ref="C189:C196"/>
    <mergeCell ref="D189:D196"/>
    <mergeCell ref="E189:E196"/>
    <mergeCell ref="H187:H188"/>
    <mergeCell ref="I187:I188"/>
    <mergeCell ref="J187:J188"/>
    <mergeCell ref="K187:K188"/>
    <mergeCell ref="A187:A188"/>
    <mergeCell ref="B187:B188"/>
    <mergeCell ref="C187:C188"/>
    <mergeCell ref="D187:D188"/>
    <mergeCell ref="E187:E188"/>
    <mergeCell ref="F187:F188"/>
    <mergeCell ref="G187:G188"/>
    <mergeCell ref="F189:F196"/>
    <mergeCell ref="G189:G196"/>
    <mergeCell ref="H189:H196"/>
    <mergeCell ref="I189:I196"/>
    <mergeCell ref="J189:J196"/>
    <mergeCell ref="K189:K196"/>
    <mergeCell ref="A180:A181"/>
    <mergeCell ref="B180:B181"/>
    <mergeCell ref="C180:C181"/>
    <mergeCell ref="D180:D181"/>
    <mergeCell ref="E180:E181"/>
    <mergeCell ref="F180:F181"/>
    <mergeCell ref="G180:G181"/>
    <mergeCell ref="H180:H181"/>
    <mergeCell ref="I180:I181"/>
    <mergeCell ref="J180:J181"/>
    <mergeCell ref="K180:K181"/>
    <mergeCell ref="L180:L181"/>
    <mergeCell ref="M180:M181"/>
    <mergeCell ref="N180:N181"/>
    <mergeCell ref="O180:O181"/>
    <mergeCell ref="AG174:AG178"/>
    <mergeCell ref="L174:L178"/>
    <mergeCell ref="M174:M178"/>
    <mergeCell ref="N174:N178"/>
    <mergeCell ref="O174:O178"/>
    <mergeCell ref="P174:P178"/>
    <mergeCell ref="Q174:Q178"/>
    <mergeCell ref="A174:A178"/>
    <mergeCell ref="B174:B178"/>
    <mergeCell ref="C174:C178"/>
    <mergeCell ref="D174:D178"/>
    <mergeCell ref="E174:E178"/>
    <mergeCell ref="H172:H173"/>
    <mergeCell ref="I172:I173"/>
    <mergeCell ref="J172:J173"/>
    <mergeCell ref="K172:K173"/>
    <mergeCell ref="A172:A173"/>
    <mergeCell ref="B172:B173"/>
    <mergeCell ref="C172:C173"/>
    <mergeCell ref="D172:D173"/>
    <mergeCell ref="E172:E173"/>
    <mergeCell ref="F172:F173"/>
    <mergeCell ref="G172:G173"/>
    <mergeCell ref="H174:H178"/>
    <mergeCell ref="I174:I178"/>
    <mergeCell ref="J174:J178"/>
    <mergeCell ref="K174:K178"/>
    <mergeCell ref="F174:F178"/>
    <mergeCell ref="G174:G178"/>
    <mergeCell ref="A170:A171"/>
    <mergeCell ref="B170:B171"/>
    <mergeCell ref="C170:C171"/>
    <mergeCell ref="D170:D171"/>
    <mergeCell ref="E170:E171"/>
    <mergeCell ref="F170:F171"/>
    <mergeCell ref="G170:G171"/>
    <mergeCell ref="H170:H171"/>
    <mergeCell ref="I170:I171"/>
    <mergeCell ref="J170:J171"/>
    <mergeCell ref="K170:K171"/>
    <mergeCell ref="L170:L171"/>
    <mergeCell ref="M170:M171"/>
    <mergeCell ref="N170:N171"/>
    <mergeCell ref="O170:O171"/>
    <mergeCell ref="AG165:AG168"/>
    <mergeCell ref="L165:L168"/>
    <mergeCell ref="M165:M168"/>
    <mergeCell ref="N165:N168"/>
    <mergeCell ref="O165:O168"/>
    <mergeCell ref="P165:P168"/>
    <mergeCell ref="Q165:Q168"/>
    <mergeCell ref="A165:A168"/>
    <mergeCell ref="B165:B168"/>
    <mergeCell ref="C165:C168"/>
    <mergeCell ref="D165:D168"/>
    <mergeCell ref="E165:E168"/>
    <mergeCell ref="H163:H164"/>
    <mergeCell ref="I163:I164"/>
    <mergeCell ref="J163:J164"/>
    <mergeCell ref="K163:K164"/>
    <mergeCell ref="A163:A164"/>
    <mergeCell ref="B163:B164"/>
    <mergeCell ref="C163:C164"/>
    <mergeCell ref="D163:D164"/>
    <mergeCell ref="E163:E164"/>
    <mergeCell ref="F163:F164"/>
    <mergeCell ref="G163:G164"/>
    <mergeCell ref="H165:H168"/>
    <mergeCell ref="I165:I168"/>
    <mergeCell ref="J165:J168"/>
    <mergeCell ref="K165:K168"/>
    <mergeCell ref="F165:F168"/>
    <mergeCell ref="G165:G168"/>
    <mergeCell ref="J159:J160"/>
    <mergeCell ref="K159:K160"/>
    <mergeCell ref="L159:L160"/>
    <mergeCell ref="M159:M160"/>
    <mergeCell ref="N159:N160"/>
    <mergeCell ref="O159:O160"/>
    <mergeCell ref="AG156:AG158"/>
    <mergeCell ref="A159:A160"/>
    <mergeCell ref="B159:B160"/>
    <mergeCell ref="C159:C160"/>
    <mergeCell ref="D159:D160"/>
    <mergeCell ref="E159:E160"/>
    <mergeCell ref="F159:F160"/>
    <mergeCell ref="G159:G160"/>
    <mergeCell ref="H159:H160"/>
    <mergeCell ref="I159:I160"/>
    <mergeCell ref="L156:L158"/>
    <mergeCell ref="M156:M158"/>
    <mergeCell ref="N156:N158"/>
    <mergeCell ref="O156:O158"/>
    <mergeCell ref="P156:P158"/>
    <mergeCell ref="Q156:Q158"/>
    <mergeCell ref="F156:F158"/>
    <mergeCell ref="G156:G158"/>
    <mergeCell ref="A156:A158"/>
    <mergeCell ref="B156:B158"/>
    <mergeCell ref="C156:C158"/>
    <mergeCell ref="D156:D158"/>
    <mergeCell ref="E156:E158"/>
    <mergeCell ref="H150:H155"/>
    <mergeCell ref="I150:I155"/>
    <mergeCell ref="J150:J155"/>
    <mergeCell ref="K150:K155"/>
    <mergeCell ref="H156:H158"/>
    <mergeCell ref="I156:I158"/>
    <mergeCell ref="J156:J158"/>
    <mergeCell ref="K156:K158"/>
    <mergeCell ref="A150:A155"/>
    <mergeCell ref="B150:B155"/>
    <mergeCell ref="C150:C155"/>
    <mergeCell ref="D150:D155"/>
    <mergeCell ref="E150:E155"/>
    <mergeCell ref="F150:F155"/>
    <mergeCell ref="G150:G155"/>
    <mergeCell ref="J146:J149"/>
    <mergeCell ref="K146:K149"/>
    <mergeCell ref="L146:L149"/>
    <mergeCell ref="M146:M149"/>
    <mergeCell ref="N146:N149"/>
    <mergeCell ref="O146:O149"/>
    <mergeCell ref="N150:N155"/>
    <mergeCell ref="O150:O155"/>
    <mergeCell ref="P150:P155"/>
    <mergeCell ref="L150:L155"/>
    <mergeCell ref="M150:M155"/>
    <mergeCell ref="G143:G145"/>
    <mergeCell ref="H143:H145"/>
    <mergeCell ref="I143:I145"/>
    <mergeCell ref="J143:J145"/>
    <mergeCell ref="K143:K145"/>
    <mergeCell ref="L143:L145"/>
    <mergeCell ref="A143:A145"/>
    <mergeCell ref="B143:B145"/>
    <mergeCell ref="C143:C145"/>
    <mergeCell ref="D143:D145"/>
    <mergeCell ref="E143:E145"/>
    <mergeCell ref="F143:F145"/>
    <mergeCell ref="A146:A149"/>
    <mergeCell ref="B146:B149"/>
    <mergeCell ref="C146:C149"/>
    <mergeCell ref="D146:D149"/>
    <mergeCell ref="E146:E149"/>
    <mergeCell ref="F146:F149"/>
    <mergeCell ref="G146:G149"/>
    <mergeCell ref="H146:H149"/>
    <mergeCell ref="I146:I149"/>
    <mergeCell ref="M136:M142"/>
    <mergeCell ref="N136:N142"/>
    <mergeCell ref="O136:O142"/>
    <mergeCell ref="Q136:Q142"/>
    <mergeCell ref="AG136:AG142"/>
    <mergeCell ref="M143:M145"/>
    <mergeCell ref="N143:N145"/>
    <mergeCell ref="O143:O145"/>
    <mergeCell ref="Q143:Q145"/>
    <mergeCell ref="AG143:AG145"/>
    <mergeCell ref="G136:G142"/>
    <mergeCell ref="H136:H142"/>
    <mergeCell ref="I136:I142"/>
    <mergeCell ref="J136:J142"/>
    <mergeCell ref="K136:K142"/>
    <mergeCell ref="L136:L142"/>
    <mergeCell ref="A136:A142"/>
    <mergeCell ref="B136:B142"/>
    <mergeCell ref="C136:C142"/>
    <mergeCell ref="D136:D142"/>
    <mergeCell ref="E136:E142"/>
    <mergeCell ref="F136:F142"/>
    <mergeCell ref="P128:P135"/>
    <mergeCell ref="Q128:Q135"/>
    <mergeCell ref="AG128:AG135"/>
    <mergeCell ref="G128:G135"/>
    <mergeCell ref="H128:H135"/>
    <mergeCell ref="I128:I135"/>
    <mergeCell ref="J128:J135"/>
    <mergeCell ref="K128:K135"/>
    <mergeCell ref="L128:L135"/>
    <mergeCell ref="A128:A135"/>
    <mergeCell ref="B128:B135"/>
    <mergeCell ref="C128:C135"/>
    <mergeCell ref="D128:D135"/>
    <mergeCell ref="E128:E135"/>
    <mergeCell ref="F128:F135"/>
    <mergeCell ref="M114:M127"/>
    <mergeCell ref="N114:N127"/>
    <mergeCell ref="O114:O127"/>
    <mergeCell ref="A114:A127"/>
    <mergeCell ref="B114:B127"/>
    <mergeCell ref="C114:C127"/>
    <mergeCell ref="D114:D127"/>
    <mergeCell ref="E114:E127"/>
    <mergeCell ref="F114:F127"/>
    <mergeCell ref="M128:M135"/>
    <mergeCell ref="N128:N135"/>
    <mergeCell ref="O128:O135"/>
    <mergeCell ref="P114:P127"/>
    <mergeCell ref="Q114:Q127"/>
    <mergeCell ref="AG114:AG127"/>
    <mergeCell ref="G114:G127"/>
    <mergeCell ref="H114:H127"/>
    <mergeCell ref="I114:I127"/>
    <mergeCell ref="J114:J127"/>
    <mergeCell ref="K114:K127"/>
    <mergeCell ref="L114:L127"/>
    <mergeCell ref="P108:P110"/>
    <mergeCell ref="Q108:Q110"/>
    <mergeCell ref="AG108:AG110"/>
    <mergeCell ref="G108:G110"/>
    <mergeCell ref="H108:H110"/>
    <mergeCell ref="I108:I110"/>
    <mergeCell ref="J108:J110"/>
    <mergeCell ref="K108:K110"/>
    <mergeCell ref="L108:L110"/>
    <mergeCell ref="A108:A110"/>
    <mergeCell ref="B108:B110"/>
    <mergeCell ref="C108:C110"/>
    <mergeCell ref="D108:D110"/>
    <mergeCell ref="E108:E110"/>
    <mergeCell ref="F108:F110"/>
    <mergeCell ref="M104:M105"/>
    <mergeCell ref="N104:N105"/>
    <mergeCell ref="O104:O105"/>
    <mergeCell ref="A104:A105"/>
    <mergeCell ref="B104:B105"/>
    <mergeCell ref="C104:C105"/>
    <mergeCell ref="D104:D105"/>
    <mergeCell ref="E104:E105"/>
    <mergeCell ref="F104:F105"/>
    <mergeCell ref="M108:M110"/>
    <mergeCell ref="N108:N110"/>
    <mergeCell ref="O108:O110"/>
    <mergeCell ref="P104:P105"/>
    <mergeCell ref="Q104:Q105"/>
    <mergeCell ref="AG104:AG105"/>
    <mergeCell ref="G104:G105"/>
    <mergeCell ref="H104:H105"/>
    <mergeCell ref="I104:I105"/>
    <mergeCell ref="J104:J105"/>
    <mergeCell ref="K104:K105"/>
    <mergeCell ref="L104:L105"/>
    <mergeCell ref="P100:P103"/>
    <mergeCell ref="Q100:Q103"/>
    <mergeCell ref="AG100:AG103"/>
    <mergeCell ref="G100:G103"/>
    <mergeCell ref="H100:H103"/>
    <mergeCell ref="I100:I103"/>
    <mergeCell ref="J100:J103"/>
    <mergeCell ref="K100:K103"/>
    <mergeCell ref="L100:L103"/>
    <mergeCell ref="A100:A103"/>
    <mergeCell ref="B100:B103"/>
    <mergeCell ref="C100:C103"/>
    <mergeCell ref="D100:D103"/>
    <mergeCell ref="E100:E103"/>
    <mergeCell ref="F100:F103"/>
    <mergeCell ref="M94:M95"/>
    <mergeCell ref="N94:N95"/>
    <mergeCell ref="O94:O95"/>
    <mergeCell ref="A94:A95"/>
    <mergeCell ref="B94:B95"/>
    <mergeCell ref="C94:C95"/>
    <mergeCell ref="D94:D95"/>
    <mergeCell ref="E94:E95"/>
    <mergeCell ref="F94:F95"/>
    <mergeCell ref="M100:M103"/>
    <mergeCell ref="N100:N103"/>
    <mergeCell ref="O100:O103"/>
    <mergeCell ref="P94:P95"/>
    <mergeCell ref="Q94:Q95"/>
    <mergeCell ref="AG94:AG95"/>
    <mergeCell ref="G94:G95"/>
    <mergeCell ref="H94:H95"/>
    <mergeCell ref="I94:I95"/>
    <mergeCell ref="J94:J95"/>
    <mergeCell ref="K94:K95"/>
    <mergeCell ref="L94:L95"/>
    <mergeCell ref="P90:P91"/>
    <mergeCell ref="Q90:Q91"/>
    <mergeCell ref="AG90:AG91"/>
    <mergeCell ref="G90:G91"/>
    <mergeCell ref="H90:H91"/>
    <mergeCell ref="I90:I91"/>
    <mergeCell ref="J90:J91"/>
    <mergeCell ref="K90:K91"/>
    <mergeCell ref="L90:L91"/>
    <mergeCell ref="A90:A91"/>
    <mergeCell ref="B90:B91"/>
    <mergeCell ref="C90:C91"/>
    <mergeCell ref="D90:D91"/>
    <mergeCell ref="E90:E91"/>
    <mergeCell ref="F90:F91"/>
    <mergeCell ref="M85:M89"/>
    <mergeCell ref="N85:N89"/>
    <mergeCell ref="O85:O89"/>
    <mergeCell ref="A85:A89"/>
    <mergeCell ref="B85:B89"/>
    <mergeCell ref="C85:C89"/>
    <mergeCell ref="D85:D89"/>
    <mergeCell ref="E85:E89"/>
    <mergeCell ref="F85:F89"/>
    <mergeCell ref="M90:M91"/>
    <mergeCell ref="N90:N91"/>
    <mergeCell ref="O90:O91"/>
    <mergeCell ref="P85:P89"/>
    <mergeCell ref="Q85:Q89"/>
    <mergeCell ref="AG85:AG89"/>
    <mergeCell ref="R86:R87"/>
    <mergeCell ref="G85:G89"/>
    <mergeCell ref="H85:H89"/>
    <mergeCell ref="I85:I89"/>
    <mergeCell ref="J85:J89"/>
    <mergeCell ref="K85:K89"/>
    <mergeCell ref="L85:L89"/>
    <mergeCell ref="P70:P76"/>
    <mergeCell ref="Q70:Q76"/>
    <mergeCell ref="AG70:AG76"/>
    <mergeCell ref="G70:G76"/>
    <mergeCell ref="H70:H76"/>
    <mergeCell ref="I70:I76"/>
    <mergeCell ref="J70:J76"/>
    <mergeCell ref="K70:K76"/>
    <mergeCell ref="L70:L76"/>
    <mergeCell ref="A70:A76"/>
    <mergeCell ref="B70:B76"/>
    <mergeCell ref="C70:C76"/>
    <mergeCell ref="D70:D76"/>
    <mergeCell ref="E70:E76"/>
    <mergeCell ref="F70:F76"/>
    <mergeCell ref="M65:M69"/>
    <mergeCell ref="N65:N69"/>
    <mergeCell ref="O65:O69"/>
    <mergeCell ref="A65:A69"/>
    <mergeCell ref="B65:B69"/>
    <mergeCell ref="C65:C69"/>
    <mergeCell ref="D65:D69"/>
    <mergeCell ref="E65:E69"/>
    <mergeCell ref="F65:F69"/>
    <mergeCell ref="M70:M76"/>
    <mergeCell ref="N70:N76"/>
    <mergeCell ref="O70:O76"/>
    <mergeCell ref="P65:P69"/>
    <mergeCell ref="Q65:Q69"/>
    <mergeCell ref="AG65:AG69"/>
    <mergeCell ref="G65:G69"/>
    <mergeCell ref="H65:H69"/>
    <mergeCell ref="I65:I69"/>
    <mergeCell ref="J65:J69"/>
    <mergeCell ref="K65:K69"/>
    <mergeCell ref="L65:L69"/>
    <mergeCell ref="P48:P63"/>
    <mergeCell ref="Q48:Q63"/>
    <mergeCell ref="AG48:AG63"/>
    <mergeCell ref="G48:G63"/>
    <mergeCell ref="H48:H63"/>
    <mergeCell ref="I48:I63"/>
    <mergeCell ref="J48:J63"/>
    <mergeCell ref="K48:K63"/>
    <mergeCell ref="L48:L63"/>
    <mergeCell ref="A48:A63"/>
    <mergeCell ref="B48:B63"/>
    <mergeCell ref="C48:C63"/>
    <mergeCell ref="D48:D63"/>
    <mergeCell ref="E48:E63"/>
    <mergeCell ref="F48:F63"/>
    <mergeCell ref="M45:M47"/>
    <mergeCell ref="N45:N47"/>
    <mergeCell ref="O45:O47"/>
    <mergeCell ref="A45:A47"/>
    <mergeCell ref="B45:B47"/>
    <mergeCell ref="C45:C47"/>
    <mergeCell ref="D45:D47"/>
    <mergeCell ref="E45:E47"/>
    <mergeCell ref="F45:F47"/>
    <mergeCell ref="M48:M63"/>
    <mergeCell ref="N48:N63"/>
    <mergeCell ref="O48:O63"/>
    <mergeCell ref="P45:P47"/>
    <mergeCell ref="Q45:Q47"/>
    <mergeCell ref="AG45:AG47"/>
    <mergeCell ref="G45:G47"/>
    <mergeCell ref="H45:H47"/>
    <mergeCell ref="I45:I47"/>
    <mergeCell ref="J45:J47"/>
    <mergeCell ref="K45:K47"/>
    <mergeCell ref="L45:L47"/>
    <mergeCell ref="P42:P44"/>
    <mergeCell ref="Q42:Q44"/>
    <mergeCell ref="AG42:AG44"/>
    <mergeCell ref="G42:G44"/>
    <mergeCell ref="H42:H44"/>
    <mergeCell ref="I42:I44"/>
    <mergeCell ref="J42:J44"/>
    <mergeCell ref="K42:K44"/>
    <mergeCell ref="L42:L44"/>
    <mergeCell ref="A42:A44"/>
    <mergeCell ref="B42:B44"/>
    <mergeCell ref="C42:C44"/>
    <mergeCell ref="D42:D44"/>
    <mergeCell ref="E42:E44"/>
    <mergeCell ref="F42:F44"/>
    <mergeCell ref="M29:M40"/>
    <mergeCell ref="N29:N40"/>
    <mergeCell ref="O29:O40"/>
    <mergeCell ref="A29:A40"/>
    <mergeCell ref="B29:B40"/>
    <mergeCell ref="C29:C40"/>
    <mergeCell ref="D29:D40"/>
    <mergeCell ref="E29:E40"/>
    <mergeCell ref="F29:F40"/>
    <mergeCell ref="M42:M44"/>
    <mergeCell ref="N42:N44"/>
    <mergeCell ref="O42:O44"/>
    <mergeCell ref="I25:I28"/>
    <mergeCell ref="J25:J28"/>
    <mergeCell ref="K25:K28"/>
    <mergeCell ref="L25:L28"/>
    <mergeCell ref="P29:P40"/>
    <mergeCell ref="Q29:Q40"/>
    <mergeCell ref="AG29:AG40"/>
    <mergeCell ref="R31:R32"/>
    <mergeCell ref="G29:G40"/>
    <mergeCell ref="H29:H40"/>
    <mergeCell ref="I29:I40"/>
    <mergeCell ref="J29:J40"/>
    <mergeCell ref="K29:K40"/>
    <mergeCell ref="L29:L40"/>
    <mergeCell ref="P22:P24"/>
    <mergeCell ref="Q22:Q24"/>
    <mergeCell ref="R22:R23"/>
    <mergeCell ref="AG22:AG24"/>
    <mergeCell ref="A25:A28"/>
    <mergeCell ref="B25:B28"/>
    <mergeCell ref="C25:C28"/>
    <mergeCell ref="D25:D28"/>
    <mergeCell ref="E25:E28"/>
    <mergeCell ref="F25:F28"/>
    <mergeCell ref="J22:J24"/>
    <mergeCell ref="K22:K24"/>
    <mergeCell ref="L22:L24"/>
    <mergeCell ref="M22:M24"/>
    <mergeCell ref="N22:N24"/>
    <mergeCell ref="O22:O24"/>
    <mergeCell ref="M25:M28"/>
    <mergeCell ref="N25:N28"/>
    <mergeCell ref="O25:O28"/>
    <mergeCell ref="P25:P28"/>
    <mergeCell ref="Q25:Q28"/>
    <mergeCell ref="AG25:AG28"/>
    <mergeCell ref="G25:G28"/>
    <mergeCell ref="H25:H28"/>
    <mergeCell ref="AG19:AG20"/>
    <mergeCell ref="A22:A24"/>
    <mergeCell ref="B22:B24"/>
    <mergeCell ref="C22:C24"/>
    <mergeCell ref="D22:D24"/>
    <mergeCell ref="E22:E24"/>
    <mergeCell ref="F22:F24"/>
    <mergeCell ref="G22:G24"/>
    <mergeCell ref="H22:H24"/>
    <mergeCell ref="I22:I24"/>
    <mergeCell ref="M19:M20"/>
    <mergeCell ref="N19:N20"/>
    <mergeCell ref="O19:O20"/>
    <mergeCell ref="P19:P20"/>
    <mergeCell ref="Q19:Q20"/>
    <mergeCell ref="R19:R20"/>
    <mergeCell ref="G19:G20"/>
    <mergeCell ref="H19:H20"/>
    <mergeCell ref="I19:I20"/>
    <mergeCell ref="J19:J20"/>
    <mergeCell ref="K19:K20"/>
    <mergeCell ref="L19:L20"/>
    <mergeCell ref="A19:A20"/>
    <mergeCell ref="B19:B20"/>
    <mergeCell ref="C19:C20"/>
    <mergeCell ref="D19:D20"/>
    <mergeCell ref="E19:E20"/>
    <mergeCell ref="F19:F20"/>
    <mergeCell ref="M15:M18"/>
    <mergeCell ref="N15:N18"/>
    <mergeCell ref="O15:O18"/>
    <mergeCell ref="P15:P18"/>
    <mergeCell ref="Q15:Q18"/>
    <mergeCell ref="AG15:AG18"/>
    <mergeCell ref="G15:G18"/>
    <mergeCell ref="H15:H18"/>
    <mergeCell ref="I15:I18"/>
    <mergeCell ref="J15:J18"/>
    <mergeCell ref="K15:K18"/>
    <mergeCell ref="L15:L18"/>
    <mergeCell ref="A15:A18"/>
    <mergeCell ref="B15:B18"/>
    <mergeCell ref="C15:C18"/>
    <mergeCell ref="D15:D18"/>
    <mergeCell ref="E15:E18"/>
    <mergeCell ref="F15:F18"/>
    <mergeCell ref="P8:P13"/>
    <mergeCell ref="Q8:Q13"/>
    <mergeCell ref="AG8:AG13"/>
    <mergeCell ref="R12:R13"/>
    <mergeCell ref="G8:G13"/>
    <mergeCell ref="H8:H13"/>
    <mergeCell ref="I8:I13"/>
    <mergeCell ref="J8:J13"/>
    <mergeCell ref="K8:K13"/>
    <mergeCell ref="L8:L13"/>
    <mergeCell ref="A8:A13"/>
    <mergeCell ref="B8:B13"/>
    <mergeCell ref="C8:C13"/>
    <mergeCell ref="D8:D13"/>
    <mergeCell ref="E8:E13"/>
    <mergeCell ref="F8:F13"/>
    <mergeCell ref="M8:M13"/>
    <mergeCell ref="N8:N13"/>
    <mergeCell ref="O8:O13"/>
  </mergeCells>
  <printOptions horizontalCentered="1" verticalCentered="1"/>
  <pageMargins left="0.39370078740157483" right="0.39370078740157483" top="0.39370078740157483" bottom="0.39370078740157483" header="0.39370078740157483" footer="0.31496062992125984"/>
  <pageSetup paperSize="5" scale="15" fitToHeight="0" orientation="landscape" r:id="rId1"/>
  <rowBreaks count="7" manualBreakCount="7">
    <brk id="28" max="37" man="1"/>
    <brk id="81" max="37" man="1"/>
    <brk id="97" max="37" man="1"/>
    <brk id="127" max="37" man="1"/>
    <brk id="149" max="37" man="1"/>
    <brk id="168" max="37" man="1"/>
    <brk id="183" max="3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5F907C1-C1AD-45C9-88C1-431C9AC81528}">
          <x14:formula1>
            <xm:f>'Lista Desplegable'!$A$2:$A$6</xm:f>
          </x14:formula1>
          <xm:sqref>T178:T188 T136:T146 T161:T162 T165:T170 T172:T173 T130 T175 T149 T8:T127</xm:sqref>
        </x14:dataValidation>
        <x14:dataValidation type="list" allowBlank="1" showInputMessage="1" showErrorMessage="1" xr:uid="{E3C4459F-0DED-446E-B2E8-C65095C17B3B}">
          <x14:formula1>
            <xm:f>'C:\Users\AVELAN~1\AppData\Local\Temp\[PES 4T-2019 MRVM.xlsx]Lista Desplegable'!#REF!</xm:f>
          </x14:formula1>
          <xm:sqref>T128:T129 T131:T135</xm:sqref>
        </x14:dataValidation>
        <x14:dataValidation type="list" allowBlank="1" showInputMessage="1" showErrorMessage="1" xr:uid="{3A1E9145-C23C-4957-9FF6-FA17DA3B161D}">
          <x14:formula1>
            <xm:f>'C:\Users\AVELAN~1\AppData\Local\Temp\[PES 4T-2019 TRANSVERSALES.xlsx]Lista Desplegable'!#REF!</xm:f>
          </x14:formula1>
          <xm:sqref>T189:T196 T163:T164 T171 T176:T177 T174 T147:T148 T150:T160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6"/>
  <sheetViews>
    <sheetView workbookViewId="0">
      <selection activeCell="A7" sqref="A7"/>
    </sheetView>
  </sheetViews>
  <sheetFormatPr baseColWidth="10" defaultColWidth="11.42578125" defaultRowHeight="15" x14ac:dyDescent="0.25"/>
  <cols>
    <col min="1" max="1" width="19.140625" customWidth="1"/>
  </cols>
  <sheetData>
    <row r="1" spans="1:1" ht="30" x14ac:dyDescent="0.25">
      <c r="A1" s="2" t="s">
        <v>558</v>
      </c>
    </row>
    <row r="2" spans="1:1" x14ac:dyDescent="0.25">
      <c r="A2" s="1" t="s">
        <v>36</v>
      </c>
    </row>
    <row r="3" spans="1:1" x14ac:dyDescent="0.25">
      <c r="A3" s="1" t="s">
        <v>70</v>
      </c>
    </row>
    <row r="4" spans="1:1" x14ac:dyDescent="0.25">
      <c r="A4" s="1" t="s">
        <v>559</v>
      </c>
    </row>
    <row r="5" spans="1:1" x14ac:dyDescent="0.25">
      <c r="A5" s="1" t="s">
        <v>102</v>
      </c>
    </row>
    <row r="6" spans="1:1" x14ac:dyDescent="0.25">
      <c r="A6" s="1" t="s">
        <v>125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6DA36ACC0C15E46BBECB9AECA35A2EB" ma:contentTypeVersion="9" ma:contentTypeDescription="Crear nuevo documento." ma:contentTypeScope="" ma:versionID="ce9552d3562c9ee810d00a7be5a16dd6">
  <xsd:schema xmlns:xsd="http://www.w3.org/2001/XMLSchema" xmlns:xs="http://www.w3.org/2001/XMLSchema" xmlns:p="http://schemas.microsoft.com/office/2006/metadata/properties" xmlns:ns1="http://schemas.microsoft.com/sharepoint/v3" xmlns:ns3="14350d2a-1bc8-48c7-8966-383ac1e68173" xmlns:ns4="4c1d171a-abe3-44da-893b-57861e8b6ca0" targetNamespace="http://schemas.microsoft.com/office/2006/metadata/properties" ma:root="true" ma:fieldsID="c5b574d1f01e9742b4af9a4b9a2d221f" ns1:_="" ns3:_="" ns4:_="">
    <xsd:import namespace="http://schemas.microsoft.com/sharepoint/v3"/>
    <xsd:import namespace="14350d2a-1bc8-48c7-8966-383ac1e68173"/>
    <xsd:import namespace="4c1d171a-abe3-44da-893b-57861e8b6c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50d2a-1bc8-48c7-8966-383ac1e6817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1d171a-abe3-44da-893b-57861e8b6ca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A7B7BC-E455-46E1-920A-FF6E1E8044CB}">
  <ds:schemaRefs>
    <ds:schemaRef ds:uri="http://schemas.microsoft.com/sharepoint/v3"/>
    <ds:schemaRef ds:uri="14350d2a-1bc8-48c7-8966-383ac1e68173"/>
    <ds:schemaRef ds:uri="http://schemas.microsoft.com/office/infopath/2007/PartnerControls"/>
    <ds:schemaRef ds:uri="http://purl.org/dc/dcmitype/"/>
    <ds:schemaRef ds:uri="http://schemas.microsoft.com/office/2006/documentManagement/types"/>
    <ds:schemaRef ds:uri="http://purl.org/dc/elements/1.1/"/>
    <ds:schemaRef ds:uri="4c1d171a-abe3-44da-893b-57861e8b6ca0"/>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52041B1B-47FB-4A05-A93D-3F850036C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350d2a-1bc8-48c7-8966-383ac1e68173"/>
    <ds:schemaRef ds:uri="4c1d171a-abe3-44da-893b-57861e8b6c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2A7430-9338-4D01-88F3-E99B41741F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Conv</vt:lpstr>
      <vt:lpstr>PES 1T - 2022</vt:lpstr>
      <vt:lpstr>Lista Desplegable</vt:lpstr>
      <vt:lpstr>'PES 1T - 2022'!Área_de_impresión</vt:lpstr>
      <vt:lpstr>'PES 1T - 2022'!Títulos_a_imprimir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EFRS</cp:lastModifiedBy>
  <cp:revision/>
  <cp:lastPrinted>2022-01-31T18:41:41Z</cp:lastPrinted>
  <dcterms:created xsi:type="dcterms:W3CDTF">2016-04-08T14:55:36Z</dcterms:created>
  <dcterms:modified xsi:type="dcterms:W3CDTF">2022-04-06T23:16:45Z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0x01010036DA36ACC0C15E46BBECB9AECA35A2EB</vt:lpwstr>
  </property>
</Properties>
</file>