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aden\Desktop\AND 2021\PES\2020\"/>
    </mc:Choice>
  </mc:AlternateContent>
  <xr:revisionPtr revIDLastSave="0" documentId="13_ncr:1_{B287A0B7-9C62-4F7B-85E4-75E55BF86850}" xr6:coauthVersionLast="47" xr6:coauthVersionMax="47" xr10:uidLastSave="{00000000-0000-0000-0000-000000000000}"/>
  <bookViews>
    <workbookView xWindow="-120" yWindow="-120" windowWidth="20730" windowHeight="11160" xr2:uid="{BEF499C9-6ADE-40E8-8C3E-2DBF1EAACCB4}"/>
  </bookViews>
  <sheets>
    <sheet name="PES - 3T 2020" sheetId="1" r:id="rId1"/>
  </sheets>
  <externalReferences>
    <externalReference r:id="rId2"/>
    <externalReference r:id="rId3"/>
    <externalReference r:id="rId4"/>
    <externalReference r:id="rId5"/>
  </externalReferences>
  <definedNames>
    <definedName name="_xlnm._FilterDatabase" localSheetId="0" hidden="1">'PES - 3T 2020'!$A$7:$AF$168</definedName>
    <definedName name="_xlnm.Print_Area" localSheetId="0">'PES - 3T 2020'!$A$1:$AF$168</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[1]Hoja1!$D$7:$D$9</definedName>
    <definedName name="_xlnm.Print_Titles" localSheetId="0">'PES - 3T 2020'!$1:$7</definedName>
    <definedName name="xxxxxxx" localSheetId="0">#REF!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68" i="1" l="1"/>
  <c r="AE167" i="1"/>
  <c r="AE166" i="1"/>
  <c r="AE165" i="1"/>
  <c r="AE164" i="1"/>
  <c r="AD164" i="1"/>
  <c r="AE163" i="1"/>
  <c r="AD163" i="1"/>
  <c r="AE162" i="1"/>
  <c r="AD162" i="1"/>
  <c r="AE161" i="1"/>
  <c r="AD161" i="1"/>
  <c r="AE160" i="1"/>
  <c r="AD160" i="1"/>
  <c r="AE159" i="1"/>
  <c r="AD159" i="1"/>
  <c r="AE158" i="1"/>
  <c r="AD158" i="1"/>
  <c r="AE157" i="1"/>
  <c r="AD157" i="1"/>
  <c r="AE156" i="1"/>
  <c r="AD156" i="1"/>
  <c r="AE155" i="1"/>
  <c r="AD155" i="1"/>
  <c r="AE154" i="1"/>
  <c r="AD154" i="1"/>
  <c r="AE153" i="1"/>
  <c r="AD153" i="1"/>
  <c r="AE152" i="1"/>
  <c r="AD152" i="1"/>
  <c r="AE151" i="1"/>
  <c r="AD151" i="1"/>
  <c r="AE150" i="1"/>
  <c r="AE149" i="1"/>
  <c r="AD149" i="1"/>
  <c r="AE148" i="1"/>
  <c r="AD148" i="1"/>
  <c r="AE147" i="1"/>
  <c r="AD147" i="1"/>
  <c r="AE146" i="1"/>
  <c r="AD146" i="1"/>
  <c r="AE145" i="1"/>
  <c r="AD145" i="1"/>
  <c r="AE144" i="1"/>
  <c r="AD144" i="1"/>
  <c r="AE143" i="1"/>
  <c r="AD143" i="1"/>
  <c r="AE142" i="1"/>
  <c r="AE141" i="1"/>
  <c r="AD141" i="1"/>
  <c r="AE140" i="1"/>
  <c r="AD140" i="1"/>
  <c r="AE139" i="1"/>
  <c r="AD139" i="1"/>
  <c r="AE138" i="1"/>
  <c r="AD138" i="1"/>
  <c r="AE137" i="1"/>
  <c r="AD137" i="1"/>
  <c r="AE136" i="1"/>
  <c r="AD136" i="1"/>
  <c r="AE135" i="1"/>
  <c r="AD135" i="1"/>
  <c r="AE134" i="1"/>
  <c r="AD134" i="1"/>
  <c r="AE133" i="1"/>
  <c r="AD133" i="1"/>
  <c r="AE132" i="1"/>
  <c r="AE131" i="1"/>
  <c r="AE130" i="1"/>
  <c r="AE129" i="1"/>
  <c r="AE128" i="1"/>
  <c r="AE127" i="1"/>
  <c r="AE126" i="1"/>
  <c r="AE124" i="1"/>
  <c r="AD122" i="1"/>
  <c r="AE121" i="1"/>
  <c r="AD121" i="1"/>
  <c r="AE120" i="1"/>
  <c r="AD120" i="1"/>
  <c r="AE119" i="1"/>
  <c r="AD119" i="1"/>
  <c r="AE118" i="1"/>
  <c r="AD118" i="1"/>
  <c r="AE117" i="1"/>
  <c r="AE116" i="1"/>
  <c r="AD116" i="1"/>
  <c r="AE115" i="1"/>
  <c r="AD115" i="1"/>
  <c r="AE114" i="1"/>
  <c r="AE113" i="1"/>
  <c r="AD113" i="1"/>
  <c r="AE112" i="1"/>
  <c r="AD112" i="1"/>
  <c r="AE111" i="1"/>
  <c r="AD111" i="1"/>
  <c r="AE110" i="1"/>
  <c r="AE109" i="1"/>
  <c r="AD109" i="1"/>
  <c r="AE108" i="1"/>
  <c r="AE107" i="1"/>
  <c r="AD107" i="1"/>
  <c r="AE106" i="1"/>
  <c r="AD106" i="1"/>
  <c r="AE105" i="1"/>
  <c r="AD105" i="1"/>
  <c r="AE104" i="1"/>
  <c r="AD104" i="1"/>
  <c r="AE103" i="1"/>
  <c r="AD103" i="1"/>
  <c r="AE102" i="1"/>
  <c r="AD102" i="1"/>
  <c r="AE101" i="1"/>
  <c r="AD101" i="1"/>
  <c r="AE100" i="1"/>
  <c r="AD100" i="1"/>
  <c r="AE99" i="1"/>
  <c r="AD99" i="1"/>
  <c r="AE98" i="1"/>
  <c r="AD98" i="1"/>
  <c r="AE97" i="1"/>
  <c r="AD97" i="1"/>
  <c r="AE96" i="1"/>
  <c r="AD96" i="1"/>
  <c r="AE95" i="1"/>
  <c r="AD95" i="1"/>
  <c r="AE94" i="1"/>
  <c r="AD94" i="1"/>
  <c r="AE93" i="1"/>
  <c r="AD93" i="1"/>
  <c r="AE92" i="1"/>
  <c r="AD92" i="1"/>
  <c r="AE91" i="1"/>
  <c r="AD91" i="1"/>
  <c r="AE90" i="1"/>
  <c r="AD90" i="1"/>
  <c r="AE89" i="1"/>
  <c r="AD89" i="1"/>
  <c r="AE88" i="1"/>
  <c r="AD88" i="1"/>
  <c r="AE87" i="1"/>
  <c r="AD87" i="1"/>
  <c r="AE86" i="1"/>
  <c r="AD86" i="1"/>
  <c r="AE85" i="1"/>
  <c r="AD85" i="1"/>
  <c r="AE84" i="1"/>
  <c r="AD84" i="1"/>
  <c r="AE83" i="1"/>
  <c r="AD83" i="1"/>
  <c r="AE82" i="1"/>
  <c r="AD82" i="1"/>
  <c r="AE81" i="1"/>
  <c r="AD81" i="1"/>
  <c r="AE80" i="1"/>
  <c r="AD80" i="1"/>
  <c r="AE79" i="1"/>
  <c r="AE78" i="1"/>
  <c r="AD78" i="1"/>
  <c r="AE77" i="1"/>
  <c r="AD77" i="1"/>
  <c r="AE76" i="1"/>
  <c r="AD76" i="1"/>
  <c r="AE75" i="1"/>
  <c r="AE74" i="1"/>
  <c r="AE73" i="1"/>
  <c r="AE72" i="1"/>
  <c r="AE71" i="1"/>
  <c r="AE70" i="1"/>
  <c r="AD70" i="1"/>
  <c r="AE69" i="1"/>
  <c r="AD69" i="1"/>
  <c r="AE68" i="1"/>
  <c r="AD68" i="1"/>
  <c r="AE67" i="1"/>
  <c r="AD67" i="1"/>
  <c r="AE66" i="1"/>
  <c r="AD66" i="1"/>
  <c r="AE65" i="1"/>
  <c r="AD65" i="1"/>
  <c r="AE64" i="1"/>
  <c r="AD64" i="1"/>
  <c r="AD63" i="1"/>
  <c r="T63" i="1"/>
  <c r="AE63" i="1" s="1"/>
  <c r="AE62" i="1"/>
  <c r="AD62" i="1"/>
  <c r="AE61" i="1"/>
  <c r="AD61" i="1"/>
  <c r="AE60" i="1"/>
  <c r="AE59" i="1"/>
  <c r="AE58" i="1"/>
  <c r="AE57" i="1"/>
  <c r="AE56" i="1"/>
  <c r="AD56" i="1"/>
  <c r="AE55" i="1"/>
  <c r="AD55" i="1"/>
  <c r="AE54" i="1"/>
  <c r="AD54" i="1"/>
  <c r="AE53" i="1"/>
  <c r="AD53" i="1"/>
  <c r="AE52" i="1"/>
  <c r="AD52" i="1"/>
  <c r="AE51" i="1"/>
  <c r="AD51" i="1"/>
  <c r="AE50" i="1"/>
  <c r="AD50" i="1"/>
  <c r="AE49" i="1"/>
  <c r="AE48" i="1"/>
  <c r="AE47" i="1"/>
  <c r="AD47" i="1"/>
  <c r="AE46" i="1"/>
  <c r="AE45" i="1"/>
  <c r="AD45" i="1"/>
  <c r="AE44" i="1"/>
  <c r="AE43" i="1"/>
  <c r="AE42" i="1"/>
  <c r="AD42" i="1"/>
  <c r="AE41" i="1"/>
  <c r="AE40" i="1"/>
  <c r="AD40" i="1"/>
  <c r="AE39" i="1"/>
  <c r="AD39" i="1"/>
  <c r="AE38" i="1"/>
  <c r="AD38" i="1"/>
  <c r="AE37" i="1"/>
  <c r="AD37" i="1"/>
  <c r="AE36" i="1"/>
  <c r="AD36" i="1"/>
  <c r="AE35" i="1"/>
  <c r="AD35" i="1"/>
  <c r="AE34" i="1"/>
  <c r="AD34" i="1"/>
  <c r="AE33" i="1"/>
  <c r="AD33" i="1"/>
  <c r="AE32" i="1"/>
  <c r="AD32" i="1"/>
  <c r="AE31" i="1"/>
  <c r="AD31" i="1"/>
  <c r="AE30" i="1"/>
  <c r="AD30" i="1"/>
  <c r="AE29" i="1"/>
  <c r="AD29" i="1"/>
  <c r="AE28" i="1"/>
  <c r="T27" i="1"/>
  <c r="AE27" i="1" s="1"/>
  <c r="AE26" i="1"/>
  <c r="AD26" i="1"/>
  <c r="AE25" i="1"/>
  <c r="AE24" i="1"/>
  <c r="AD24" i="1"/>
  <c r="AE23" i="1"/>
  <c r="AD23" i="1"/>
  <c r="AE22" i="1"/>
  <c r="AD22" i="1"/>
  <c r="AE21" i="1"/>
  <c r="AE20" i="1"/>
  <c r="AD20" i="1"/>
  <c r="AE19" i="1"/>
  <c r="AD19" i="1"/>
  <c r="AE18" i="1"/>
  <c r="AD18" i="1"/>
  <c r="AE17" i="1"/>
  <c r="AD17" i="1"/>
  <c r="AE16" i="1"/>
  <c r="AD16" i="1"/>
  <c r="AE15" i="1"/>
  <c r="AD15" i="1"/>
  <c r="AE14" i="1"/>
  <c r="AE13" i="1"/>
  <c r="AD13" i="1"/>
  <c r="AE12" i="1"/>
  <c r="AE11" i="1"/>
  <c r="AD11" i="1"/>
  <c r="AE10" i="1"/>
  <c r="AD10" i="1"/>
  <c r="AE9" i="1"/>
  <c r="AD9" i="1"/>
  <c r="AE8" i="1"/>
  <c r="AD8" i="1"/>
</calcChain>
</file>

<file path=xl/sharedStrings.xml><?xml version="1.0" encoding="utf-8"?>
<sst xmlns="http://schemas.openxmlformats.org/spreadsheetml/2006/main" count="1157" uniqueCount="616">
  <si>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</si>
  <si>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</si>
  <si>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</si>
  <si>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</si>
  <si>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</si>
  <si>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</si>
  <si>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</si>
  <si>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</si>
  <si>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</si>
  <si>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</si>
  <si>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</si>
  <si>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 (Septiembre 30)</t>
  </si>
  <si>
    <t>Ejecución 2020 (Septiembre 30)</t>
  </si>
  <si>
    <t>Proyecto Fuente de Recursos vigencia 2020</t>
  </si>
  <si>
    <t>Producto de la Iniciativa</t>
  </si>
  <si>
    <t>Indicador de la Iniciativa</t>
  </si>
  <si>
    <t>Tipo de Indicador</t>
  </si>
  <si>
    <t>Línea Base</t>
  </si>
  <si>
    <t>Meta 2019</t>
  </si>
  <si>
    <t>Avance 2019</t>
  </si>
  <si>
    <t>Meta 2020</t>
  </si>
  <si>
    <t>Avance 2020 (Corte 30 de septiembre)</t>
  </si>
  <si>
    <t>Avance Cualitativo 2020 (Corte 30 de septiembre)</t>
  </si>
  <si>
    <t>Meta 2021</t>
  </si>
  <si>
    <t>Avance 2021</t>
  </si>
  <si>
    <t>Avance Cualitativo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</si>
  <si>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</si>
  <si>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</si>
  <si>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</si>
  <si>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</si>
  <si>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</si>
  <si>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</si>
  <si>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</si>
  <si>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</si>
  <si>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</si>
  <si>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</si>
  <si>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</si>
  <si>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</si>
  <si>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</si>
  <si>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</si>
  <si>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</si>
  <si>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</si>
  <si>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</si>
  <si>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</si>
  <si>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</si>
  <si>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</si>
  <si>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</si>
  <si>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</si>
  <si>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</si>
  <si>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</si>
  <si>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</si>
  <si>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</si>
  <si>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</si>
  <si>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</si>
  <si>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</si>
  <si>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</si>
  <si>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</si>
  <si>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</si>
  <si>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Generación de políticas y estrategias dirigidas a mejorar la competitividad de la industria de comunicaciones Nacional
Actualización modernización y competitividad del sector postal nacional</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</si>
  <si>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</si>
  <si>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</si>
  <si>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</si>
  <si>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</si>
  <si>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</si>
  <si>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</si>
  <si>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</si>
  <si>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Implementación de la política postal </t>
  </si>
  <si>
    <t xml:space="preserve">Porcentaje de implementación de la política postal </t>
  </si>
  <si>
    <t>Garantizar la TV y radio pública</t>
  </si>
  <si>
    <t xml:space="preserve">Fortalecimiento de la programación de la radio pública </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</si>
  <si>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</si>
  <si>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</si>
  <si>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</si>
  <si>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</si>
  <si>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</si>
  <si>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</si>
  <si>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</si>
  <si>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</si>
  <si>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</si>
  <si>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</si>
  <si>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</si>
  <si>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</si>
  <si>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</si>
  <si>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</si>
  <si>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</si>
  <si>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</si>
  <si>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</si>
  <si>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</si>
  <si>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</si>
  <si>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</si>
  <si>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</si>
  <si>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</si>
  <si>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</si>
  <si>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</si>
  <si>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</si>
  <si>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</si>
  <si>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1646 °</t>
  </si>
  <si>
    <t>5475 °</t>
  </si>
  <si>
    <t>2. VICEMINISTERIO DE CONECTIVIDAD °</t>
  </si>
  <si>
    <t xml:space="preserve">Talleres de formación </t>
  </si>
  <si>
    <t xml:space="preserve">Capacitaciones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</si>
  <si>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</si>
  <si>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</si>
  <si>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</si>
  <si>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</si>
  <si>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</si>
  <si>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</si>
  <si>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</si>
  <si>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</si>
  <si>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</si>
  <si>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</si>
  <si>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</si>
  <si>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</si>
  <si>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</si>
  <si>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</si>
  <si>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</si>
  <si>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</si>
  <si>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</si>
  <si>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</si>
  <si>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 xml:space="preserve">Estrategia de Comunicación </t>
  </si>
  <si>
    <t xml:space="preserve">Estrategia de Comunicación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</si>
  <si>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</si>
  <si>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</si>
  <si>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</si>
  <si>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</si>
  <si>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</si>
  <si>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</si>
  <si>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</si>
  <si>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</si>
  <si>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</si>
  <si>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</si>
  <si>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</si>
  <si>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</si>
  <si>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</si>
  <si>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</si>
  <si>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</si>
  <si>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</si>
  <si>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</si>
  <si>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</si>
  <si>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</si>
  <si>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</si>
  <si>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</si>
  <si>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</si>
  <si>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</si>
  <si>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</si>
  <si>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</si>
  <si>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</si>
  <si>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</si>
  <si>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</si>
  <si>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</si>
  <si>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</si>
  <si>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</si>
  <si>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</si>
  <si>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</si>
  <si>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</si>
  <si>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</si>
  <si>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</si>
  <si>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</si>
  <si>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 xml:space="preserve">19 108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</si>
  <si>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</si>
  <si>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</si>
  <si>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</si>
  <si>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</si>
  <si>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</si>
  <si>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</si>
  <si>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</si>
  <si>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</si>
  <si>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</si>
  <si>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</si>
  <si>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</si>
  <si>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</si>
  <si>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</si>
  <si>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</si>
  <si>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</si>
  <si>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</si>
  <si>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</si>
  <si>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</si>
  <si>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</si>
  <si>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</si>
  <si>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</si>
  <si>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</si>
  <si>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</si>
  <si>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</si>
  <si>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</si>
  <si>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</si>
  <si>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</si>
  <si>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</si>
  <si>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</si>
  <si>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</si>
  <si>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</si>
  <si>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</si>
  <si>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</si>
  <si>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</si>
  <si>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</si>
  <si>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</si>
  <si>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</si>
  <si>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</si>
  <si>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</si>
  <si>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</si>
  <si>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</si>
  <si>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</si>
  <si>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</si>
  <si>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</si>
  <si>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</si>
  <si>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</si>
  <si>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</si>
  <si>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</si>
  <si>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 xml:space="preserve"> Desarrollo de un régimen de grandes impositores y servicios de valor agregado en los mercados postales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</si>
  <si>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</si>
  <si>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</si>
  <si>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</si>
  <si>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</si>
  <si>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</si>
  <si>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</si>
  <si>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</si>
  <si>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</si>
  <si>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</si>
  <si>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Cobertura de Televisión Digital Terrestre - TDT </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</si>
  <si>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</si>
  <si>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</si>
  <si>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</si>
  <si>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</si>
  <si>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</si>
  <si>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</si>
  <si>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</si>
  <si>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
Aprovechamiento y promoción de soluciones tecnológicas de acceso público en las regiones del territorio nacional</t>
  </si>
  <si>
    <t>Evaluar proyecto de soluciones tecnológicas de acceso en espacios públicos</t>
  </si>
  <si>
    <t>Documentos de evaluación elaborados</t>
  </si>
  <si>
    <t>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</si>
  <si>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</si>
  <si>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</si>
  <si>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</si>
  <si>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</si>
  <si>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</si>
  <si>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</si>
  <si>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</si>
  <si>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</si>
  <si>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</si>
  <si>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</si>
  <si>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</si>
  <si>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</si>
  <si>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</si>
  <si>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</si>
  <si>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</si>
  <si>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</si>
  <si>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</si>
  <si>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</si>
  <si>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</si>
  <si>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</si>
  <si>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</si>
  <si>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</si>
  <si>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</si>
  <si>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</si>
  <si>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</si>
  <si>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</si>
  <si>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</si>
  <si>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</si>
  <si>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</si>
  <si>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</si>
  <si>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</si>
  <si>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</si>
  <si>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</si>
  <si>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</si>
  <si>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</si>
  <si>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</si>
  <si>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</si>
  <si>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</si>
  <si>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</si>
  <si>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</si>
  <si>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</si>
  <si>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</si>
  <si>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</si>
  <si>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</si>
  <si>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</si>
  <si>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</si>
  <si>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</si>
  <si>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</si>
  <si>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</si>
  <si>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</si>
  <si>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</si>
  <si>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</si>
  <si>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</si>
  <si>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</si>
  <si>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</si>
  <si>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</si>
  <si>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</si>
  <si>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</si>
  <si>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</si>
  <si>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</si>
  <si>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</si>
  <si>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</si>
  <si>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</si>
  <si>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</si>
  <si>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</si>
  <si>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</si>
  <si>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</si>
  <si>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</si>
  <si>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</si>
  <si>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</si>
  <si>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</si>
  <si>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</si>
  <si>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</si>
  <si>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</si>
  <si>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</si>
  <si>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</si>
  <si>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</si>
  <si>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</si>
  <si>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</si>
  <si>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</si>
  <si>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</si>
  <si>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</si>
  <si>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</si>
  <si>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</si>
  <si>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</si>
  <si>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</si>
  <si>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</si>
  <si>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</si>
  <si>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</si>
  <si>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</si>
  <si>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</si>
  <si>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</si>
  <si>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</si>
  <si>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</si>
  <si>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 Diseño y aplicación de metodología para la 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</si>
  <si>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</si>
  <si>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 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</si>
  <si>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</si>
  <si>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</si>
  <si>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</si>
  <si>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</si>
  <si>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</si>
  <si>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</si>
  <si>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</si>
  <si>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</si>
  <si>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</si>
  <si>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</si>
  <si>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</si>
  <si>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</si>
  <si>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</si>
  <si>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</si>
  <si>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</si>
  <si>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</si>
  <si>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</si>
  <si>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</si>
  <si>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</si>
  <si>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</si>
  <si>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</si>
  <si>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</si>
  <si>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</si>
  <si>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</si>
  <si>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</si>
  <si>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</si>
  <si>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</si>
  <si>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</si>
  <si>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</si>
  <si>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</si>
  <si>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</si>
  <si>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</si>
  <si>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</si>
  <si>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</si>
  <si>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</si>
  <si>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</si>
  <si>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</si>
  <si>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</si>
  <si>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</si>
  <si>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</si>
  <si>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</si>
  <si>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</si>
  <si>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</si>
  <si>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</si>
  <si>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</si>
  <si>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</si>
  <si>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</si>
  <si>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</si>
  <si>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</si>
  <si>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</si>
  <si>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</si>
  <si>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0 °</t>
  </si>
  <si>
    <t>2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</si>
  <si>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</si>
  <si>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</si>
  <si>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</si>
  <si>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</si>
  <si>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</si>
  <si>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</si>
  <si>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</si>
  <si>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</si>
  <si>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</si>
  <si>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</si>
  <si>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</si>
  <si>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</si>
  <si>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</si>
  <si>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$251.469.992 °</t>
  </si>
  <si>
    <t>$251.469.993 °</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</si>
  <si>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</si>
  <si>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</si>
  <si>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</si>
  <si>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</si>
  <si>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</si>
  <si>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</si>
  <si>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</si>
  <si>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</si>
  <si>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</si>
  <si>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</si>
  <si>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</si>
  <si>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</si>
  <si>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</si>
  <si>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</si>
  <si>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</si>
  <si>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</si>
  <si>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</si>
  <si>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</si>
  <si>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</si>
  <si>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</si>
  <si>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</si>
  <si>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</si>
  <si>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Entidades: 1.Instituto Nacional de Cancerología, 2.Parques Nacionales, 3.Superintendencia de Industria y Comercio. 4.DAPRE (Departamento Administrativo de la Presidencia); 5.Instituto Nacional de Salud (INS). En el marco de la implementación del Modelo de Servicios Ciudadanos Digitales, se ha realizado la intervención en términos de desarrollo en los servicios web de exposición y de consumo de las siguientes entidades para integrarlas a la plataforma de interoperabilidad: 6. DPS, 7. MinComercio, 8. MinCultura, 9.Catastro Distrital, 10. Contraloría General de la República, 11. MinTransporte, 12. Consejo Nacional de Trabajo Social, 13. Registraduría General de la Nación, 14. Colombia Compra Eficiente, DNP, 15. Fondo Nacional del Ahorro, 16. Icetex, 17. Minsterio de Educación, 18. Unidad Nacional de Protección, 19. Invias, 20. MinVivienda, 21. Agencia Nacional de Tierras, 22. DIAN, 23. MinAmbiente (DAFP, MinTic, URT, SNR, el Instituo Agustin Codazzi entre otras, son entidades con las que se continúa trabajando pero se reportaron en la vigencia anterior)</t>
  </si>
  <si>
    <t>6 ES AND - Agencia Nacional Digital</t>
  </si>
  <si>
    <t xml:space="preserve">Desarrollos Digitales </t>
  </si>
  <si>
    <t xml:space="preserve">Productos Digitales Desarrollados </t>
  </si>
  <si>
    <t>N.A.</t>
  </si>
  <si>
    <t>Productos digitales desarrollados o en desarrollo: 1.Riesgos Laborales del Ministerio del Trabajo, 2. FURAG del DAFP, 3. PAIWEB del Ministerio de Salud, 4.Gov.co 1.0, 5.Conversación Nacional, 6. Evolución 4 Trámites, 7. Coronapp, del MinTIC; 8.Cédula Rural del MinAgricultura; 9.SUIT del DAFP. En el marco de Gov.co se generaron varios proyectos, tales como: 10. Gov.co Beta; 11. Mejora Gov.co 1.0; 12. Administración de roles y permisos; 13. Ajustes de usabilidad; 14. Integración sedes electrónicas; 15. Recursos de trámites y servicios y 16. Sincronización SUIT y 17. En el marco de la integración de trámites a SCD y Gov.co se han llevado a cabo desarrollos para los servicios de consumo y exposición de información de las entidades</t>
  </si>
  <si>
    <t xml:space="preserve">Servicios de información para la implementación de la Estrategia de Gobierno Digital </t>
  </si>
  <si>
    <t xml:space="preserve">Herramientas tecnológicas de Gobierno Digital implementadas </t>
  </si>
  <si>
    <t>Está en producción la plataforma de interoperabilidad y  la plataforma de carpeta ciudadana, para la plataforma de autenticación se continúan realizando los ajustes de los hallazgos asociados a seguridad para el mejoramiento de esta.</t>
  </si>
  <si>
    <t xml:space="preserve">Servicios de asistencia técnica para la implementación de la Estrategia de Gobierno Digital </t>
  </si>
  <si>
    <t xml:space="preserve">Entidades asistidas técnicamente </t>
  </si>
  <si>
    <t>Entidades para integrar a SCD y Gov.co: 1.URT; 2.UARIV; 3.DPS, 4.MinComercio, 5.MinCultura, 6.Catastro Distrital, 7.Contraloría General de la República, 8.MinTransporte, 9.Consejo Nacional de Trabajo Social, 10.Registraduría General de la Nación, 11.Colombia Compra Eficiente, 12.DNP, 13.Fondo Nacional del Ahorro, 14.Icetex, 15.Minsterio de Educación, 16.Unidad Nacional de Protección, 17.Invias, 18.MinVivienda, 19.Agencia Nacional de Tierras, 20.DIAN, 21.MinAmbiente 22.DAFP, 23.MinTic, 24.SNR, 25.Instituo Agustin Codazzi, 26.Superintendencia de Servicios Públicos,27.CRA,28.MinSalud,29.ICA,30.INS,31.Alcaldía de Bucaramanga y 32.SIC.</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</si>
  <si>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</si>
  <si>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</si>
  <si>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</si>
  <si>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</si>
  <si>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</si>
  <si>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</si>
  <si>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</si>
  <si>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</si>
  <si>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</si>
  <si>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</si>
  <si>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</si>
  <si>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</si>
  <si>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</si>
  <si>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</si>
  <si>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</si>
  <si>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</si>
  <si>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</si>
  <si>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</si>
  <si>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</si>
  <si>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</si>
  <si>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</si>
  <si>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</si>
  <si>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</si>
  <si>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4.3 Subdirección para la Gestión del Talento Humano °</t>
  </si>
  <si>
    <t>Certificaciones para bono pensional y pensiones</t>
  </si>
  <si>
    <t>Eficacia en la generación de la certificación</t>
  </si>
  <si>
    <t>48.1%</t>
  </si>
  <si>
    <t>Cuentas por cobrar de cuotas partes pensionales gestionadas</t>
  </si>
  <si>
    <t>Eficacia en la gestión de cuentas por cobrar</t>
  </si>
  <si>
    <t>41.63%</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</si>
  <si>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</si>
  <si>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</si>
  <si>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</si>
  <si>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</si>
  <si>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</si>
  <si>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</si>
  <si>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</si>
  <si>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</si>
  <si>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</si>
  <si>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</si>
  <si>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</si>
  <si>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</si>
  <si>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</si>
  <si>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</si>
  <si>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Verificar y medir el cumplimiento de la Gestión de los recursos financieros para lograr los objetivos del MinTIC, ejecutada por la gestión Presupuestal, Contable y de Tesorería.</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</si>
  <si>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</si>
  <si>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</si>
  <si>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</si>
  <si>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Informe de Ejecución presupuestal de Gastos</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</si>
  <si>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</si>
  <si>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</si>
  <si>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</si>
  <si>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</si>
  <si>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</si>
  <si>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</si>
  <si>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</si>
  <si>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</si>
  <si>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</si>
  <si>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</si>
  <si>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</si>
  <si>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</si>
  <si>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</si>
  <si>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</si>
  <si>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</si>
  <si>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</si>
  <si>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</si>
  <si>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</si>
  <si>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 xml:space="preserve">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</si>
  <si>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</si>
  <si>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</si>
  <si>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</si>
  <si>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Campaña de 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</si>
  <si>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</si>
  <si>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</si>
  <si>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</si>
  <si>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</si>
  <si>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</si>
  <si>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</si>
  <si>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</si>
  <si>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Procesos de contratación iniciados</t>
  </si>
  <si>
    <t>Gestión de las solicitudes de las áreas</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</si>
  <si>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</si>
  <si>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</si>
  <si>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</si>
  <si>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</si>
  <si>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</si>
  <si>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</si>
  <si>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Inventario actualizado</t>
  </si>
  <si>
    <t xml:space="preserve">Porcentaje de solicitudes atendidas </t>
  </si>
  <si>
    <t xml:space="preserve">Listado de solicitudes recibidas para realizar mantenimiento </t>
  </si>
  <si>
    <t xml:space="preserve">Porcentaje de solicitudes atendidas.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</si>
  <si>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</si>
  <si>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</si>
  <si>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</si>
  <si>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</si>
  <si>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</si>
  <si>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</si>
  <si>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</si>
  <si>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</si>
  <si>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</si>
  <si>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</si>
  <si>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</si>
  <si>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</si>
  <si>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</si>
  <si>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</si>
  <si>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</si>
  <si>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</si>
  <si>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</si>
  <si>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 xml:space="preserve">Soporte de las acciones ejecutadas en el marco de los compromisos del MinTIC con el Consejo Regional Indígena del Cauca - CRIC (Decreto 1811).  </t>
  </si>
  <si>
    <t xml:space="preserve">Informe de acciones ejecutadas y/o gestionadas  </t>
  </si>
  <si>
    <t xml:space="preserve">Plan de Acción anual de la Política Publica de Comunicaciones de y para los Pueblos Indígenas y Plan de Televisión Indígena unificado  </t>
  </si>
  <si>
    <t xml:space="preserve">Plan de Acción concertado  </t>
  </si>
  <si>
    <t xml:space="preserve">Informe sobre los avances en el desarrollo del diagnostico situacional de las necesidades de acceso y uso de las TIC en territorios indígenas priorizadas de manera concertada en la CONCIP -MPC  </t>
  </si>
  <si>
    <t xml:space="preserve">Informe de avances en el desarrollo del diagnostico.  </t>
  </si>
  <si>
    <t xml:space="preserve">Informe de atención y cumplimiento de asuntos relacionados con comunidades étnicas y/o organizaciones sociales  </t>
  </si>
  <si>
    <t xml:space="preserve">Informe de atención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</si>
  <si>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</si>
  <si>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</si>
  <si>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</si>
  <si>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</si>
  <si>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</si>
  <si>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</si>
  <si>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</si>
  <si>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</si>
  <si>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</si>
  <si>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</si>
  <si>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</si>
  <si>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</si>
  <si>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</si>
  <si>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</si>
  <si>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</si>
  <si>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</si>
  <si>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1.7 Dirección Jurídica °</t>
  </si>
  <si>
    <t>Fortalecimiento en la divulgación de la Resolución 2871 de 2017 del MinTIC.</t>
  </si>
  <si>
    <t>Socialización de la Resolución 2871 de 2017</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</si>
  <si>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</si>
  <si>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</si>
  <si>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</si>
  <si>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</si>
  <si>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 infraestructura física del edificio murillo toro - MinTIC Bogotá</t>
  </si>
  <si>
    <t>Conservación de las Instalaciones físicas de la entidad</t>
  </si>
  <si>
    <t>Áreas de la entidad intervenidas</t>
  </si>
  <si>
    <t>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</si>
  <si>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</si>
  <si>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</si>
  <si>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</si>
  <si>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Plan de Participación Ciudadana del Ministerio clasificando cada actividad por fase del ciclo de gestión y nivel de participación elaborado y publicado</t>
  </si>
  <si>
    <t xml:space="preserve">Mecanismos para fortalecer las relaciones Estado Ciudadano formulado y consolidado en conjunto con las áreas responsables  </t>
  </si>
  <si>
    <t>11.76%</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</si>
  <si>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</si>
  <si>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</si>
  <si>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</si>
  <si>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</si>
  <si>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</si>
  <si>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componente Mecanismos para fortalecer la atención al ciudadano formulado y consolidado en conjunto con las áreas responsables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</si>
  <si>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</si>
  <si>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</si>
  <si>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</si>
  <si>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</si>
  <si>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</si>
  <si>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</si>
  <si>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</si>
  <si>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</si>
  <si>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</si>
  <si>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Efectuar seguimiento continuo a las metas e indicadores estratégicos de la entidad así como a los riesgos institucionales cuya materialización tenga un mayor impacto para la misma.</t>
  </si>
  <si>
    <t>Evaluación y Apoyo al Control de la Gestión</t>
  </si>
  <si>
    <t>Informes de auditorías, evaluaciones o seguimientos realizados</t>
  </si>
  <si>
    <t>Porcentaje de Auditorías, evaluaciones y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</si>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</sst>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164" formatCode="_-&quot;$&quot;* #,##0_-;\-&quot;$&quot;* #,##0_-;_-&quot;$&quot;* &quot;-&quot;_-;_-@_-"/>
    <numFmt numFmtId="165" formatCode="&quot;$&quot;#,##0"/>
    <numFmt numFmtId="166" formatCode="0.0"/>
    <numFmt numFmtId="167" formatCode="#,##0.0"/>
    <numFmt numFmtId="168" formatCode="&quot;$&quot;#,##0.0"/>
    <numFmt numFmtId="169" formatCode="0.000%"/>
    <numFmt numFmtId="170" formatCode="#,##0.000"/>
  </numFmts>
  <fonts count="9" x14ac:knownFonts="1">
    <font>
      <sz val="11"/>
      <color theme="1"/>
      <name val="Calibri"/>
      <family val="2"/>
      <scheme val="minor"/>
    </font>
    <font>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theme="5" tint="0.39997558519241921"/>
      <name val="Arial Narrow"/>
      <family val="2"/>
    </font>
    <font>
      <sz val="12"/>
      <color rgb="FFFF0000"/>
      <name val="Arial Narrow"/>
      <family val="2"/>
    </font>
    <font>
      <sz val="10"/>
      <name val="Arial Narrow"/>
      <family val="2"/>
    </font>
  </fonts>
  <fills count="7">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9">
    <xf numFmtId="0" fontId="0" fillId="0" borderId="0" xfId="0"/>
    <xf numFmtId="0" fontId="2" fillId="2" borderId="0" xfId="0" applyFont="1" applyFill="1" applyAlignment="1">
      <alignment horizontal="center" vertical="center"/>
    </xf>
    <xf numFmtId="165" fontId="2" fillId="2" borderId="0" xfId="1" applyNumberFormat="1" applyFont="1" applyFill="1" applyAlignment="1">
      <alignment horizontal="center" vertical="center"/>
    </xf>
    <xf numFmtId="0" fontId="2" fillId="2" borderId="0" xfId="0" applyFont="1" applyFill="1" applyAlignment="1">
      <alignment horizontal="center" vertical="center" wrapText="1"/>
    </xf>
    <xf numFmtId="0" fontId="2" fillId="3" borderId="0" xfId="0" applyFont="1" applyFill="1" applyAlignment="1">
      <alignment horizontal="center" vertical="center"/>
    </xf>
    <xf numFmtId="0" fontId="3" fillId="2" borderId="0" xfId="0" applyFont="1" applyFill="1" applyAlignment="1">
      <alignment horizontal="center" vertical="center"/>
    </xf>
    <xf numFmtId="165" fontId="3" fillId="2" borderId="0" xfId="1" applyNumberFormat="1" applyFont="1" applyFill="1" applyAlignment="1">
      <alignment horizontal="center" vertical="center"/>
    </xf>
    <xf numFmtId="0" fontId="3"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1" xfId="2"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5" fillId="0" borderId="0" xfId="0" applyFont="1" applyAlignment="1">
      <alignment horizontal="center" vertical="center"/>
    </xf>
    <xf numFmtId="4"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 fontId="5" fillId="2" borderId="1" xfId="2"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2"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65" fontId="5" fillId="2" borderId="1" xfId="3"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0" fontId="5" fillId="2" borderId="1" xfId="2" applyNumberFormat="1"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xf>
    <xf numFmtId="170" fontId="5" fillId="2" borderId="1" xfId="0" applyNumberFormat="1" applyFont="1" applyFill="1" applyBorder="1" applyAlignment="1">
      <alignment horizontal="center" vertical="center" wrapText="1"/>
    </xf>
    <xf numFmtId="165" fontId="2" fillId="3" borderId="0" xfId="1" applyNumberFormat="1" applyFont="1" applyFill="1" applyAlignment="1">
      <alignment horizontal="center" vertical="center"/>
    </xf>
    <xf numFmtId="0" fontId="2" fillId="3" borderId="0" xfId="0" applyFont="1" applyFill="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wrapText="1"/>
    </xf>
    <xf numFmtId="3" fontId="5" fillId="6" borderId="1" xfId="0" applyNumberFormat="1" applyFont="1" applyFill="1" applyBorder="1" applyAlignment="1">
      <alignment horizontal="center" vertical="center"/>
    </xf>
    <xf numFmtId="0" fontId="5" fillId="6" borderId="1" xfId="0" quotePrefix="1"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9" fontId="6" fillId="6" borderId="1" xfId="2" applyFont="1" applyFill="1" applyBorder="1" applyAlignment="1">
      <alignment horizontal="center" vertical="center" wrapText="1"/>
    </xf>
    <xf numFmtId="9" fontId="5"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9" fontId="6" fillId="6" borderId="1" xfId="0" applyNumberFormat="1" applyFont="1" applyFill="1" applyBorder="1" applyAlignment="1">
      <alignment horizontal="center" vertical="center"/>
    </xf>
    <xf numFmtId="10" fontId="6" fillId="6" borderId="1" xfId="2"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3" fontId="5" fillId="6" borderId="1" xfId="0" applyNumberFormat="1" applyFont="1" applyFill="1" applyBorder="1" applyAlignment="1">
      <alignment horizontal="left" vertical="center" wrapText="1"/>
    </xf>
    <xf numFmtId="3" fontId="5" fillId="6" borderId="1" xfId="0" applyNumberFormat="1" applyFont="1" applyFill="1" applyBorder="1" applyAlignment="1" applyProtection="1">
      <alignment horizontal="center" vertical="center" wrapText="1"/>
      <protection locked="0"/>
    </xf>
    <xf numFmtId="3" fontId="5" fillId="6" borderId="1" xfId="0" applyNumberFormat="1" applyFont="1" applyFill="1" applyBorder="1" applyAlignment="1" applyProtection="1">
      <alignment horizontal="left" vertical="center" wrapText="1"/>
      <protection locked="0"/>
    </xf>
    <xf numFmtId="3" fontId="7" fillId="6" borderId="1" xfId="0" applyNumberFormat="1" applyFont="1" applyFill="1" applyBorder="1" applyAlignment="1" applyProtection="1">
      <alignment horizontal="left" vertical="center" wrapText="1"/>
      <protection locked="0"/>
    </xf>
    <xf numFmtId="9" fontId="5" fillId="6" borderId="1" xfId="2" applyFont="1" applyFill="1" applyBorder="1" applyAlignment="1">
      <alignment horizontal="center" vertical="center" wrapText="1"/>
    </xf>
    <xf numFmtId="165" fontId="5" fillId="6" borderId="1" xfId="1" applyNumberFormat="1" applyFont="1" applyFill="1" applyBorder="1" applyAlignment="1">
      <alignment horizontal="center" vertical="center" wrapText="1"/>
    </xf>
    <xf numFmtId="168" fontId="5" fillId="6" borderId="1" xfId="1" applyNumberFormat="1" applyFont="1" applyFill="1" applyBorder="1" applyAlignment="1">
      <alignment horizontal="center" vertical="center" wrapText="1"/>
    </xf>
    <xf numFmtId="169" fontId="5" fillId="6" borderId="1" xfId="2" applyNumberFormat="1" applyFont="1" applyFill="1" applyBorder="1" applyAlignment="1">
      <alignment horizontal="center" vertical="center" wrapText="1"/>
    </xf>
    <xf numFmtId="9" fontId="5"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65" fontId="5" fillId="2" borderId="3" xfId="1" applyNumberFormat="1" applyFont="1" applyFill="1" applyBorder="1" applyAlignment="1">
      <alignment horizontal="center" vertical="center" wrapText="1"/>
    </xf>
    <xf numFmtId="165" fontId="5" fillId="2" borderId="4" xfId="1"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6" fontId="5" fillId="2" borderId="2"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4">
    <cellStyle name="Moneda [0]" xfId="1" builtinId="7"/>
    <cellStyle name="Moneda [0] 2 4" xfId="3" xr:uid="{F9467208-9229-446C-8E28-91BA017BCCA4}"/>
    <cellStyle name="Normal" xfId="0" builtinId="0"/>
    <cellStyle name="Porcentaje" xfId="2" builtinId="5"/>
  </cellStyles>
  <dxfs count="0"/>
  <tableStyles count="0" defaultTableStyle="TableStyleMedium2" defaultPivotStyle="PivotStyleLight16"/>
  <colors>
    <mruColors>
      <color rgb="FF1E32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31</xdr:col>
      <xdr:colOff>1730375</xdr:colOff>
      <xdr:row>5</xdr:row>
      <xdr:rowOff>88289</xdr:rowOff>
    </xdr:to>
    <xdr:sp macro="" textlink="">
      <xdr:nvSpPr>
        <xdr:cNvPr id="2" name="Rectángulo redondeado 1">
          <a:extLst>
            <a:ext uri="{FF2B5EF4-FFF2-40B4-BE49-F238E27FC236}">
              <a16:creationId xmlns:a16="http://schemas.microsoft.com/office/drawing/2014/main" id="{1EEDBB9C-E96C-4C86-881D-7D92EEA6F603}"/>
            </a:ext>
          </a:extLst>
        </xdr:cNvPr>
        <xdr:cNvSpPr/>
      </xdr:nvSpPr>
      <xdr:spPr>
        <a:xfrm>
          <a:off x="63500" y="88289"/>
          <a:ext cx="47320200"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14</xdr:col>
      <xdr:colOff>1814079</xdr:colOff>
      <xdr:row>1</xdr:row>
      <xdr:rowOff>85077</xdr:rowOff>
    </xdr:from>
    <xdr:ext cx="3688959" cy="655949"/>
    <xdr:sp macro="" textlink="">
      <xdr:nvSpPr>
        <xdr:cNvPr id="3" name="CuadroTexto 2">
          <a:extLst>
            <a:ext uri="{FF2B5EF4-FFF2-40B4-BE49-F238E27FC236}">
              <a16:creationId xmlns:a16="http://schemas.microsoft.com/office/drawing/2014/main" id="{712E0152-4FF8-46E7-ACE8-8A4E2C4C539D}"/>
            </a:ext>
          </a:extLst>
        </xdr:cNvPr>
        <xdr:cNvSpPr txBox="1"/>
      </xdr:nvSpPr>
      <xdr:spPr>
        <a:xfrm>
          <a:off x="22569054" y="28510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SEPTIEMBRE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43FF1A6A-62E0-43A6-86CE-FD91CC2D5588}"/>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30</xdr:col>
      <xdr:colOff>381000</xdr:colOff>
      <xdr:row>0</xdr:row>
      <xdr:rowOff>174625</xdr:rowOff>
    </xdr:from>
    <xdr:to>
      <xdr:col>31</xdr:col>
      <xdr:colOff>1444625</xdr:colOff>
      <xdr:row>5</xdr:row>
      <xdr:rowOff>30601</xdr:rowOff>
    </xdr:to>
    <xdr:pic>
      <xdr:nvPicPr>
        <xdr:cNvPr id="5" name="Imagen 4">
          <a:extLst>
            <a:ext uri="{FF2B5EF4-FFF2-40B4-BE49-F238E27FC236}">
              <a16:creationId xmlns:a16="http://schemas.microsoft.com/office/drawing/2014/main" id="{55289F28-39E1-4D4F-A004-2C86B3FC121F}"/>
            </a:ext>
          </a:extLst>
        </xdr:cNvPr>
        <xdr:cNvPicPr>
          <a:picLocks noChangeAspect="1"/>
        </xdr:cNvPicPr>
      </xdr:nvPicPr>
      <xdr:blipFill>
        <a:blip xmlns:r="http://schemas.openxmlformats.org/officeDocument/2006/relationships" r:embed="rId2"/>
        <a:stretch>
          <a:fillRect/>
        </a:stretch>
      </xdr:blipFill>
      <xdr:spPr>
        <a:xfrm>
          <a:off x="44577000"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dia/OneDrive%20-%20MINTIC/ARCHIVOS/MINTIC/2020/PES/PES%203T-2020%20V2.3%20Control%20de%20camb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ECA85-C7B4-4621-9367-4D02EDCF85BA}">
  <sheetPr>
    <tabColor rgb="FF00B050"/>
    <pageSetUpPr fitToPage="1"/>
  </sheetPr>
  <dimension ref="A1:AF168"/>
  <sheetViews>
    <sheetView tabSelected="1" view="pageBreakPreview" zoomScale="80" zoomScaleNormal="85" zoomScaleSheetLayoutView="80" workbookViewId="0">
      <pane ySplit="7" topLeftCell="A122" activePane="bottomLeft" state="frozen"/>
      <selection pane="bottomLeft" activeCell="A122" sqref="A122:A125"/>
    </sheetView>
  </sheetViews>
  <sheetFormatPr baseColWidth="10" defaultColWidth="11.42578125" defaultRowHeight="15.75" outlineLevelCol="1" x14ac:dyDescent="0.25"/>
  <cols>
    <col min="1" max="1" width="28.5703125" style="4" customWidth="1"/>
    <col min="2" max="2" width="43.42578125" style="4" customWidth="1"/>
    <col min="3" max="3" width="40.42578125" style="4" customWidth="1"/>
    <col min="4" max="4" width="26.140625" style="4" customWidth="1"/>
    <col min="5" max="5" width="36.5703125" style="4" customWidth="1"/>
    <col min="6" max="6" width="33.5703125" style="4" customWidth="1"/>
    <col min="7" max="7" width="39.42578125" style="4" hidden="1" customWidth="1"/>
    <col min="8" max="8" width="29.42578125" style="4" hidden="1" customWidth="1"/>
    <col min="9" max="9" width="24.85546875" style="4" hidden="1" customWidth="1"/>
    <col min="10" max="10" width="31.140625" style="43" hidden="1" customWidth="1"/>
    <col min="11" max="11" width="35" style="43" hidden="1" customWidth="1"/>
    <col min="12" max="13" width="35" style="43" customWidth="1"/>
    <col min="14" max="14" width="32.5703125" style="4" customWidth="1"/>
    <col min="15" max="15" width="42.85546875" style="4" customWidth="1"/>
    <col min="16" max="16" width="47.28515625" style="4" customWidth="1"/>
    <col min="17" max="19" width="21.85546875" style="4" customWidth="1"/>
    <col min="20" max="20" width="25.5703125" style="4" bestFit="1" customWidth="1" outlineLevel="1"/>
    <col min="21" max="21" width="21.85546875" style="4" customWidth="1"/>
    <col min="22" max="22" width="22.5703125" style="4" bestFit="1" customWidth="1" outlineLevel="1"/>
    <col min="23" max="23" width="60.28515625" style="44" customWidth="1" outlineLevel="1"/>
    <col min="24" max="24" width="21.85546875" style="4" customWidth="1"/>
    <col min="25" max="26" width="21.85546875" style="4" hidden="1" customWidth="1" outlineLevel="1"/>
    <col min="27" max="27" width="21.85546875" style="4" customWidth="1" collapsed="1"/>
    <col min="28" max="29" width="21.85546875" style="4" hidden="1" customWidth="1" outlineLevel="1"/>
    <col min="30" max="30" width="21.85546875" style="4" customWidth="1" collapsed="1"/>
    <col min="31" max="31" width="21.85546875" style="4" customWidth="1"/>
    <col min="32" max="32" width="26.42578125" style="4" customWidth="1"/>
    <col min="33" max="16384" width="11.42578125" style="4"/>
  </cols>
  <sheetData>
    <row r="1" spans="1:32" x14ac:dyDescent="0.25">
      <c r="A1" s="1"/>
      <c r="B1" s="1"/>
      <c r="C1" s="1"/>
      <c r="D1" s="1"/>
      <c r="E1" s="1"/>
      <c r="F1" s="1"/>
      <c r="G1" s="1"/>
      <c r="H1" s="1"/>
      <c r="I1" s="1"/>
      <c r="J1" s="2"/>
      <c r="K1" s="2"/>
      <c r="L1" s="2"/>
      <c r="M1" s="2"/>
      <c r="N1" s="1"/>
      <c r="O1" s="1"/>
      <c r="P1" s="1"/>
      <c r="Q1" s="1"/>
      <c r="R1" s="1"/>
      <c r="S1" s="1"/>
      <c r="T1" s="1"/>
      <c r="U1" s="1"/>
      <c r="V1" s="1"/>
      <c r="W1" s="3"/>
      <c r="X1" s="1"/>
      <c r="Y1" s="1"/>
      <c r="Z1" s="1"/>
      <c r="AA1" s="1"/>
      <c r="AB1" s="1"/>
      <c r="AC1" s="1"/>
      <c r="AD1" s="1"/>
      <c r="AE1" s="1"/>
      <c r="AF1" s="1"/>
    </row>
    <row r="2" spans="1:32" x14ac:dyDescent="0.25">
      <c r="A2" s="1"/>
      <c r="B2" s="1"/>
      <c r="C2" s="1"/>
      <c r="D2" s="1"/>
      <c r="E2" s="1"/>
      <c r="F2" s="1"/>
      <c r="G2" s="1"/>
      <c r="H2" s="1"/>
      <c r="I2" s="1"/>
      <c r="J2" s="2"/>
      <c r="K2" s="2"/>
      <c r="L2" s="2"/>
      <c r="M2" s="2"/>
      <c r="N2" s="1"/>
      <c r="O2" s="1"/>
      <c r="P2" s="1"/>
      <c r="Q2" s="1"/>
      <c r="R2" s="1"/>
      <c r="S2" s="1"/>
      <c r="T2" s="1"/>
      <c r="U2" s="1"/>
      <c r="V2" s="1"/>
      <c r="W2" s="3"/>
      <c r="X2" s="1"/>
      <c r="Y2" s="1"/>
      <c r="Z2" s="1"/>
      <c r="AA2" s="1"/>
      <c r="AB2" s="1"/>
      <c r="AC2" s="1"/>
      <c r="AD2" s="1"/>
      <c r="AE2" s="1"/>
      <c r="AF2" s="1"/>
    </row>
    <row r="3" spans="1:32" x14ac:dyDescent="0.25">
      <c r="A3" s="1"/>
      <c r="B3" s="1"/>
      <c r="C3" s="1"/>
      <c r="D3" s="1"/>
      <c r="E3" s="1"/>
      <c r="F3" s="1"/>
      <c r="G3" s="1"/>
      <c r="H3" s="1"/>
      <c r="I3" s="1"/>
      <c r="J3" s="2"/>
      <c r="K3" s="2"/>
      <c r="L3" s="2"/>
      <c r="M3" s="2"/>
      <c r="N3" s="1"/>
      <c r="O3" s="1"/>
      <c r="P3" s="1"/>
      <c r="Q3" s="1"/>
      <c r="R3" s="1"/>
      <c r="S3" s="1"/>
      <c r="T3" s="1"/>
      <c r="U3" s="1"/>
      <c r="V3" s="1"/>
      <c r="W3" s="3"/>
      <c r="X3" s="1"/>
      <c r="Y3" s="1"/>
      <c r="Z3" s="1"/>
      <c r="AA3" s="1"/>
      <c r="AB3" s="1"/>
      <c r="AC3" s="1"/>
      <c r="AD3" s="1"/>
      <c r="AE3" s="1"/>
      <c r="AF3" s="1"/>
    </row>
    <row r="4" spans="1:32" x14ac:dyDescent="0.25">
      <c r="A4" s="1"/>
      <c r="B4" s="1"/>
      <c r="C4" s="1"/>
      <c r="D4" s="1"/>
      <c r="E4" s="1"/>
      <c r="F4" s="1"/>
      <c r="G4" s="1"/>
      <c r="H4" s="1"/>
      <c r="I4" s="1"/>
      <c r="J4" s="2"/>
      <c r="K4" s="2"/>
      <c r="L4" s="2"/>
      <c r="M4" s="2"/>
      <c r="N4" s="1"/>
      <c r="O4" s="1"/>
      <c r="P4" s="1"/>
      <c r="Q4" s="1"/>
      <c r="R4" s="1"/>
      <c r="S4" s="1"/>
      <c r="T4" s="1"/>
      <c r="U4" s="1"/>
      <c r="V4" s="1"/>
      <c r="W4" s="3"/>
      <c r="X4" s="1"/>
      <c r="Y4" s="1"/>
      <c r="Z4" s="1"/>
      <c r="AA4" s="1"/>
      <c r="AB4" s="1"/>
      <c r="AC4" s="1"/>
      <c r="AD4" s="1"/>
      <c r="AE4" s="1"/>
      <c r="AF4" s="1"/>
    </row>
    <row r="5" spans="1:32" x14ac:dyDescent="0.25">
      <c r="A5" s="1"/>
      <c r="B5" s="1"/>
      <c r="C5" s="1"/>
      <c r="D5" s="1"/>
      <c r="E5" s="1"/>
      <c r="F5" s="1"/>
      <c r="G5" s="1"/>
      <c r="H5" s="1"/>
      <c r="I5" s="1"/>
      <c r="J5" s="2"/>
      <c r="K5" s="2"/>
      <c r="L5" s="2"/>
      <c r="M5" s="2"/>
      <c r="N5" s="1"/>
      <c r="O5" s="1"/>
      <c r="P5" s="1"/>
      <c r="Q5" s="1"/>
      <c r="R5" s="1"/>
      <c r="S5" s="1"/>
      <c r="T5" s="1"/>
      <c r="U5" s="1"/>
      <c r="V5" s="1"/>
      <c r="W5" s="3"/>
      <c r="X5" s="1"/>
      <c r="Y5" s="1"/>
      <c r="Z5" s="1"/>
      <c r="AA5" s="1"/>
      <c r="AB5" s="1"/>
      <c r="AC5" s="1"/>
      <c r="AD5" s="1"/>
      <c r="AE5" s="1"/>
      <c r="AF5" s="1"/>
    </row>
    <row r="6" spans="1:32" x14ac:dyDescent="0.25">
      <c r="A6" s="5"/>
      <c r="B6" s="5"/>
      <c r="C6" s="5"/>
      <c r="D6" s="5"/>
      <c r="E6" s="5"/>
      <c r="F6" s="5"/>
      <c r="G6" s="5"/>
      <c r="H6" s="5"/>
      <c r="I6" s="5"/>
      <c r="J6" s="6"/>
      <c r="K6" s="6"/>
      <c r="L6" s="6"/>
      <c r="M6" s="6"/>
      <c r="N6" s="5"/>
      <c r="O6" s="5"/>
      <c r="P6" s="5"/>
      <c r="Q6" s="5"/>
      <c r="R6" s="5"/>
      <c r="S6" s="5"/>
      <c r="T6" s="5"/>
      <c r="U6" s="5"/>
      <c r="V6" s="5"/>
      <c r="W6" s="7"/>
      <c r="X6" s="5"/>
      <c r="Y6" s="5"/>
      <c r="Z6" s="5"/>
      <c r="AA6" s="5"/>
      <c r="AB6" s="5"/>
      <c r="AC6" s="5"/>
      <c r="AD6" s="5"/>
      <c r="AE6" s="5"/>
      <c r="AF6" s="5"/>
    </row>
    <row r="7" spans="1:32" s="10" customFormat="1" ht="36" x14ac:dyDescent="0.25">
      <c r="A7" s="8" t="s">
        <v>0</v>
      </c>
      <c r="B7" s="8" t="s">
        <v>1</v>
      </c>
      <c r="C7" s="8" t="s">
        <v>2</v>
      </c>
      <c r="D7" s="8" t="s">
        <v>3</v>
      </c>
      <c r="E7" s="8" t="s">
        <v>4</v>
      </c>
      <c r="F7" s="8" t="s">
        <v>5</v>
      </c>
      <c r="G7" s="8" t="s">
        <v>6</v>
      </c>
      <c r="H7" s="8" t="s">
        <v>7</v>
      </c>
      <c r="I7" s="8" t="s">
        <v>8</v>
      </c>
      <c r="J7" s="8" t="s">
        <v>9</v>
      </c>
      <c r="K7" s="8" t="s">
        <v>10</v>
      </c>
      <c r="L7" s="8" t="s">
        <v>11</v>
      </c>
      <c r="M7" s="8" t="s">
        <v>12</v>
      </c>
      <c r="N7" s="8" t="s">
        <v>13</v>
      </c>
      <c r="O7" s="8" t="s">
        <v>14</v>
      </c>
      <c r="P7" s="8" t="s">
        <v>15</v>
      </c>
      <c r="Q7" s="8" t="s">
        <v>16</v>
      </c>
      <c r="R7" s="8" t="s">
        <v>17</v>
      </c>
      <c r="S7" s="8" t="s">
        <v>18</v>
      </c>
      <c r="T7" s="8" t="s">
        <v>19</v>
      </c>
      <c r="U7" s="8" t="s">
        <v>20</v>
      </c>
      <c r="V7" s="9" t="s">
        <v>21</v>
      </c>
      <c r="W7" s="9" t="s">
        <v>22</v>
      </c>
      <c r="X7" s="8" t="s">
        <v>23</v>
      </c>
      <c r="Y7" s="8" t="s">
        <v>24</v>
      </c>
      <c r="Z7" s="8" t="s">
        <v>25</v>
      </c>
      <c r="AA7" s="8" t="s">
        <v>26</v>
      </c>
      <c r="AB7" s="8" t="s">
        <v>27</v>
      </c>
      <c r="AC7" s="8" t="s">
        <v>28</v>
      </c>
      <c r="AD7" s="8" t="s">
        <v>29</v>
      </c>
      <c r="AE7" s="8" t="s">
        <v>30</v>
      </c>
      <c r="AF7" s="8" t="s">
        <v>31</v>
      </c>
    </row>
    <row r="8" spans="1:32" s="10" customFormat="1" ht="47.25" customHeight="1" x14ac:dyDescent="0.25">
      <c r="A8" s="75" t="s">
        <v>32</v>
      </c>
      <c r="B8" s="75" t="s">
        <v>33</v>
      </c>
      <c r="C8" s="75" t="s">
        <v>34</v>
      </c>
      <c r="D8" s="75" t="s">
        <v>35</v>
      </c>
      <c r="E8" s="75" t="s">
        <v>36</v>
      </c>
      <c r="F8" s="75" t="s">
        <v>37</v>
      </c>
      <c r="G8" s="75" t="s">
        <v>38</v>
      </c>
      <c r="H8" s="86"/>
      <c r="I8" s="75" t="s">
        <v>39</v>
      </c>
      <c r="J8" s="72">
        <v>11287916536</v>
      </c>
      <c r="K8" s="72">
        <v>11124755265</v>
      </c>
      <c r="L8" s="72">
        <v>16577928698</v>
      </c>
      <c r="M8" s="72">
        <v>5699588685</v>
      </c>
      <c r="N8" s="75" t="s">
        <v>40</v>
      </c>
      <c r="O8" s="11" t="s">
        <v>41</v>
      </c>
      <c r="P8" s="11" t="s">
        <v>42</v>
      </c>
      <c r="Q8" s="11" t="s">
        <v>43</v>
      </c>
      <c r="R8" s="11">
        <v>0</v>
      </c>
      <c r="S8" s="11">
        <v>1</v>
      </c>
      <c r="T8" s="11">
        <v>1</v>
      </c>
      <c r="U8" s="11">
        <v>1</v>
      </c>
      <c r="V8" s="45">
        <v>0</v>
      </c>
      <c r="W8" s="45"/>
      <c r="X8" s="11">
        <v>1</v>
      </c>
      <c r="Y8" s="11"/>
      <c r="Z8" s="11"/>
      <c r="AA8" s="11">
        <v>1</v>
      </c>
      <c r="AB8" s="11"/>
      <c r="AC8" s="11"/>
      <c r="AD8" s="11">
        <f>+_xlfn.IFS(Q8="Acumulado",S8+U8+X8+AA8,Q8="Capacidad",AA8,Q8="Flujo",AA8,Q8="Reducción",AA8,Q8="Stock",AA8)</f>
        <v>4</v>
      </c>
      <c r="AE8" s="11">
        <f>+_xlfn.IFS(Q8="Acumulado",T8+V8+Y8+AB8,Q8="Capacidad",V8,Q8="Flujo",V8,Q8="Reducción",T8,Q8="Stock",V8)</f>
        <v>1</v>
      </c>
      <c r="AF8" s="75" t="s">
        <v>44</v>
      </c>
    </row>
    <row r="9" spans="1:32" s="10" customFormat="1" ht="70.5" customHeight="1" x14ac:dyDescent="0.25">
      <c r="A9" s="76"/>
      <c r="B9" s="76"/>
      <c r="C9" s="76"/>
      <c r="D9" s="76"/>
      <c r="E9" s="76"/>
      <c r="F9" s="76"/>
      <c r="G9" s="76"/>
      <c r="H9" s="87"/>
      <c r="I9" s="76"/>
      <c r="J9" s="73"/>
      <c r="K9" s="73"/>
      <c r="L9" s="73"/>
      <c r="M9" s="73"/>
      <c r="N9" s="76"/>
      <c r="O9" s="11" t="s">
        <v>45</v>
      </c>
      <c r="P9" s="11" t="s">
        <v>46</v>
      </c>
      <c r="Q9" s="11" t="s">
        <v>43</v>
      </c>
      <c r="R9" s="11">
        <v>1</v>
      </c>
      <c r="S9" s="11">
        <v>1</v>
      </c>
      <c r="T9" s="11">
        <v>1</v>
      </c>
      <c r="U9" s="11">
        <v>0</v>
      </c>
      <c r="V9" s="45">
        <v>0</v>
      </c>
      <c r="W9" s="45"/>
      <c r="X9" s="11">
        <v>0</v>
      </c>
      <c r="Y9" s="11"/>
      <c r="Z9" s="11"/>
      <c r="AA9" s="11">
        <v>0</v>
      </c>
      <c r="AB9" s="11"/>
      <c r="AC9" s="11"/>
      <c r="AD9" s="11">
        <f t="shared" ref="AD9:AD13" si="0">+_xlfn.IFS(Q9="Acumulado",S9+U9+X9+AA9,Q9="Capacidad",AA9,Q9="Flujo",AA9,Q9="Reducción",AA9,Q9="Stock",AA9)</f>
        <v>1</v>
      </c>
      <c r="AE9" s="11">
        <f t="shared" ref="AE9:AE69" si="1">+_xlfn.IFS(Q9="Acumulado",T9+V9+Y9+AB9,Q9="Capacidad",V9,Q9="Flujo",V9,Q9="Reducción",T9,Q9="Stock",V9)</f>
        <v>1</v>
      </c>
      <c r="AF9" s="76"/>
    </row>
    <row r="10" spans="1:32" s="10" customFormat="1" ht="47.25" x14ac:dyDescent="0.25">
      <c r="A10" s="76"/>
      <c r="B10" s="76"/>
      <c r="C10" s="76"/>
      <c r="D10" s="76"/>
      <c r="E10" s="76"/>
      <c r="F10" s="76"/>
      <c r="G10" s="76"/>
      <c r="H10" s="87"/>
      <c r="I10" s="76"/>
      <c r="J10" s="73"/>
      <c r="K10" s="73"/>
      <c r="L10" s="73"/>
      <c r="M10" s="73"/>
      <c r="N10" s="76"/>
      <c r="O10" s="11" t="s">
        <v>47</v>
      </c>
      <c r="P10" s="11" t="s">
        <v>48</v>
      </c>
      <c r="Q10" s="11" t="s">
        <v>43</v>
      </c>
      <c r="R10" s="11">
        <v>0</v>
      </c>
      <c r="S10" s="11">
        <v>1</v>
      </c>
      <c r="T10" s="11">
        <v>1</v>
      </c>
      <c r="U10" s="11">
        <v>0</v>
      </c>
      <c r="V10" s="45">
        <v>0</v>
      </c>
      <c r="W10" s="45"/>
      <c r="X10" s="11">
        <v>0</v>
      </c>
      <c r="Y10" s="11"/>
      <c r="Z10" s="11"/>
      <c r="AA10" s="11">
        <v>0</v>
      </c>
      <c r="AB10" s="11"/>
      <c r="AC10" s="11"/>
      <c r="AD10" s="11">
        <f t="shared" si="0"/>
        <v>1</v>
      </c>
      <c r="AE10" s="11">
        <f t="shared" si="1"/>
        <v>1</v>
      </c>
      <c r="AF10" s="76"/>
    </row>
    <row r="11" spans="1:32" s="10" customFormat="1" ht="52.5" customHeight="1" x14ac:dyDescent="0.25">
      <c r="A11" s="76"/>
      <c r="B11" s="76"/>
      <c r="C11" s="76"/>
      <c r="D11" s="76"/>
      <c r="E11" s="76"/>
      <c r="F11" s="76"/>
      <c r="G11" s="76"/>
      <c r="H11" s="87"/>
      <c r="I11" s="76"/>
      <c r="J11" s="73"/>
      <c r="K11" s="73"/>
      <c r="L11" s="73"/>
      <c r="M11" s="73"/>
      <c r="N11" s="76"/>
      <c r="O11" s="75" t="s">
        <v>49</v>
      </c>
      <c r="P11" s="11" t="s">
        <v>50</v>
      </c>
      <c r="Q11" s="11" t="s">
        <v>43</v>
      </c>
      <c r="R11" s="11">
        <v>0</v>
      </c>
      <c r="S11" s="11">
        <v>0</v>
      </c>
      <c r="T11" s="11">
        <v>0</v>
      </c>
      <c r="U11" s="11">
        <v>1</v>
      </c>
      <c r="V11" s="45">
        <v>0</v>
      </c>
      <c r="W11" s="45"/>
      <c r="X11" s="11">
        <v>0</v>
      </c>
      <c r="Y11" s="11"/>
      <c r="Z11" s="11"/>
      <c r="AA11" s="11">
        <v>0</v>
      </c>
      <c r="AB11" s="11"/>
      <c r="AC11" s="11"/>
      <c r="AD11" s="11">
        <f t="shared" si="0"/>
        <v>1</v>
      </c>
      <c r="AE11" s="11">
        <f t="shared" si="1"/>
        <v>0</v>
      </c>
      <c r="AF11" s="76"/>
    </row>
    <row r="12" spans="1:32" s="10" customFormat="1" ht="55.5" customHeight="1" x14ac:dyDescent="0.25">
      <c r="A12" s="77"/>
      <c r="B12" s="77"/>
      <c r="C12" s="77"/>
      <c r="D12" s="77"/>
      <c r="E12" s="77"/>
      <c r="F12" s="77"/>
      <c r="G12" s="77"/>
      <c r="H12" s="88"/>
      <c r="I12" s="77"/>
      <c r="J12" s="74"/>
      <c r="K12" s="74"/>
      <c r="L12" s="74"/>
      <c r="M12" s="74"/>
      <c r="N12" s="77"/>
      <c r="O12" s="77"/>
      <c r="P12" s="11" t="s">
        <v>51</v>
      </c>
      <c r="Q12" s="11" t="s">
        <v>43</v>
      </c>
      <c r="R12" s="11">
        <v>0</v>
      </c>
      <c r="S12" s="11">
        <v>0</v>
      </c>
      <c r="T12" s="11">
        <v>0</v>
      </c>
      <c r="U12" s="11">
        <v>0</v>
      </c>
      <c r="V12" s="45">
        <v>0</v>
      </c>
      <c r="W12" s="45"/>
      <c r="X12" s="11">
        <v>1</v>
      </c>
      <c r="Y12" s="11"/>
      <c r="Z12" s="11"/>
      <c r="AA12" s="11">
        <v>0</v>
      </c>
      <c r="AB12" s="11"/>
      <c r="AC12" s="11"/>
      <c r="AD12" s="11">
        <v>1</v>
      </c>
      <c r="AE12" s="11">
        <f t="shared" si="1"/>
        <v>0</v>
      </c>
      <c r="AF12" s="77"/>
    </row>
    <row r="13" spans="1:32" s="10" customFormat="1" ht="94.5" customHeight="1" x14ac:dyDescent="0.25">
      <c r="A13" s="75" t="s">
        <v>32</v>
      </c>
      <c r="B13" s="75" t="s">
        <v>33</v>
      </c>
      <c r="C13" s="75" t="s">
        <v>52</v>
      </c>
      <c r="D13" s="75" t="s">
        <v>35</v>
      </c>
      <c r="E13" s="75" t="s">
        <v>53</v>
      </c>
      <c r="F13" s="75" t="s">
        <v>54</v>
      </c>
      <c r="G13" s="75" t="s">
        <v>55</v>
      </c>
      <c r="H13" s="75" t="s">
        <v>56</v>
      </c>
      <c r="I13" s="75" t="s">
        <v>57</v>
      </c>
      <c r="J13" s="72">
        <v>8616032097</v>
      </c>
      <c r="K13" s="72">
        <v>8009484402</v>
      </c>
      <c r="L13" s="72">
        <v>12057000000</v>
      </c>
      <c r="M13" s="72">
        <v>4627260723</v>
      </c>
      <c r="N13" s="75" t="s">
        <v>58</v>
      </c>
      <c r="O13" s="11" t="s">
        <v>59</v>
      </c>
      <c r="P13" s="11" t="s">
        <v>60</v>
      </c>
      <c r="Q13" s="11" t="s">
        <v>43</v>
      </c>
      <c r="R13" s="11">
        <v>0</v>
      </c>
      <c r="S13" s="11">
        <v>3</v>
      </c>
      <c r="T13" s="11">
        <v>3</v>
      </c>
      <c r="U13" s="11">
        <v>3</v>
      </c>
      <c r="V13" s="46">
        <v>2</v>
      </c>
      <c r="W13" s="47"/>
      <c r="X13" s="11">
        <v>3</v>
      </c>
      <c r="Y13" s="11"/>
      <c r="Z13" s="11"/>
      <c r="AA13" s="11">
        <v>3</v>
      </c>
      <c r="AB13" s="11"/>
      <c r="AC13" s="11"/>
      <c r="AD13" s="11">
        <f t="shared" si="0"/>
        <v>12</v>
      </c>
      <c r="AE13" s="11">
        <f t="shared" si="1"/>
        <v>5</v>
      </c>
      <c r="AF13" s="11" t="s">
        <v>61</v>
      </c>
    </row>
    <row r="14" spans="1:32" s="10" customFormat="1" ht="29.45" customHeight="1" x14ac:dyDescent="0.25">
      <c r="A14" s="76"/>
      <c r="B14" s="76"/>
      <c r="C14" s="76"/>
      <c r="D14" s="76"/>
      <c r="E14" s="76"/>
      <c r="F14" s="76"/>
      <c r="G14" s="76"/>
      <c r="H14" s="76"/>
      <c r="I14" s="76"/>
      <c r="J14" s="73"/>
      <c r="K14" s="73"/>
      <c r="L14" s="73"/>
      <c r="M14" s="73"/>
      <c r="N14" s="76"/>
      <c r="O14" s="11" t="s">
        <v>62</v>
      </c>
      <c r="P14" s="11" t="s">
        <v>63</v>
      </c>
      <c r="Q14" s="11" t="s">
        <v>43</v>
      </c>
      <c r="R14" s="13">
        <v>360</v>
      </c>
      <c r="S14" s="11">
        <v>175</v>
      </c>
      <c r="T14" s="11">
        <v>175</v>
      </c>
      <c r="U14" s="13">
        <v>0</v>
      </c>
      <c r="V14" s="46">
        <v>0</v>
      </c>
      <c r="W14" s="47"/>
      <c r="X14" s="13">
        <v>450</v>
      </c>
      <c r="Y14" s="11"/>
      <c r="Z14" s="11"/>
      <c r="AA14" s="13">
        <v>3250</v>
      </c>
      <c r="AB14" s="11"/>
      <c r="AC14" s="11"/>
      <c r="AD14" s="14">
        <v>3875</v>
      </c>
      <c r="AE14" s="11">
        <f t="shared" si="1"/>
        <v>175</v>
      </c>
      <c r="AF14" s="71" t="s">
        <v>61</v>
      </c>
    </row>
    <row r="15" spans="1:32" s="10" customFormat="1" ht="31.5" x14ac:dyDescent="0.25">
      <c r="A15" s="76"/>
      <c r="B15" s="76"/>
      <c r="C15" s="76"/>
      <c r="D15" s="76"/>
      <c r="E15" s="76"/>
      <c r="F15" s="76"/>
      <c r="G15" s="76"/>
      <c r="H15" s="76"/>
      <c r="I15" s="76"/>
      <c r="J15" s="73"/>
      <c r="K15" s="73"/>
      <c r="L15" s="73"/>
      <c r="M15" s="73"/>
      <c r="N15" s="76"/>
      <c r="O15" s="11" t="s">
        <v>64</v>
      </c>
      <c r="P15" s="11" t="s">
        <v>65</v>
      </c>
      <c r="Q15" s="11" t="s">
        <v>43</v>
      </c>
      <c r="R15" s="11">
        <v>0</v>
      </c>
      <c r="S15" s="11">
        <v>1</v>
      </c>
      <c r="T15" s="11">
        <v>1</v>
      </c>
      <c r="U15" s="11">
        <v>1</v>
      </c>
      <c r="V15" s="46">
        <v>0</v>
      </c>
      <c r="W15" s="47"/>
      <c r="X15" s="11">
        <v>0</v>
      </c>
      <c r="Y15" s="11"/>
      <c r="Z15" s="11"/>
      <c r="AA15" s="11">
        <v>2</v>
      </c>
      <c r="AB15" s="11"/>
      <c r="AC15" s="11"/>
      <c r="AD15" s="11">
        <f>+_xlfn.IFS(Q15="Acumulado",S15+U15+X15+AA15,Q15="Capacidad",AA15,Q15="Flujo",AA15,Q15="Reducción",AA15,Q15="Stock",AA15)</f>
        <v>4</v>
      </c>
      <c r="AE15" s="11">
        <f t="shared" si="1"/>
        <v>1</v>
      </c>
      <c r="AF15" s="71"/>
    </row>
    <row r="16" spans="1:32" s="10" customFormat="1" ht="94.5" customHeight="1" x14ac:dyDescent="0.25">
      <c r="A16" s="77"/>
      <c r="B16" s="77"/>
      <c r="C16" s="77"/>
      <c r="D16" s="77"/>
      <c r="E16" s="77"/>
      <c r="F16" s="77"/>
      <c r="G16" s="77"/>
      <c r="H16" s="77"/>
      <c r="I16" s="77"/>
      <c r="J16" s="74"/>
      <c r="K16" s="74"/>
      <c r="L16" s="74"/>
      <c r="M16" s="74"/>
      <c r="N16" s="77"/>
      <c r="O16" s="11" t="s">
        <v>66</v>
      </c>
      <c r="P16" s="11" t="s">
        <v>67</v>
      </c>
      <c r="Q16" s="11" t="s">
        <v>43</v>
      </c>
      <c r="R16" s="15">
        <v>0</v>
      </c>
      <c r="S16" s="15">
        <v>0</v>
      </c>
      <c r="T16" s="11">
        <v>0</v>
      </c>
      <c r="U16" s="15">
        <v>0.4</v>
      </c>
      <c r="V16" s="46">
        <v>0</v>
      </c>
      <c r="W16" s="47"/>
      <c r="X16" s="15">
        <v>0.3</v>
      </c>
      <c r="Y16" s="11"/>
      <c r="Z16" s="11"/>
      <c r="AA16" s="15">
        <v>0.3</v>
      </c>
      <c r="AB16" s="11"/>
      <c r="AC16" s="11"/>
      <c r="AD16" s="16">
        <f>+_xlfn.IFS(Q16="Acumulado",S16+U16+X16+AA16,Q16="Capacidad",AA16,Q16="Flujo",AA16,Q16="Reducción",AA16,Q16="Stock",AA16)</f>
        <v>1</v>
      </c>
      <c r="AE16" s="16">
        <f t="shared" si="1"/>
        <v>0</v>
      </c>
      <c r="AF16" s="11" t="s">
        <v>61</v>
      </c>
    </row>
    <row r="17" spans="1:32" s="10" customFormat="1" ht="94.5" x14ac:dyDescent="0.25">
      <c r="A17" s="11" t="s">
        <v>32</v>
      </c>
      <c r="B17" s="11" t="s">
        <v>33</v>
      </c>
      <c r="C17" s="11" t="s">
        <v>52</v>
      </c>
      <c r="D17" s="11" t="s">
        <v>35</v>
      </c>
      <c r="E17" s="11" t="s">
        <v>68</v>
      </c>
      <c r="F17" s="11" t="s">
        <v>69</v>
      </c>
      <c r="G17" s="11" t="s">
        <v>70</v>
      </c>
      <c r="H17" s="11"/>
      <c r="I17" s="11" t="s">
        <v>57</v>
      </c>
      <c r="J17" s="17">
        <v>16831971200</v>
      </c>
      <c r="K17" s="17">
        <v>16831971200</v>
      </c>
      <c r="L17" s="17">
        <v>18000000000</v>
      </c>
      <c r="M17" s="17">
        <v>6000000000</v>
      </c>
      <c r="N17" s="11" t="s">
        <v>71</v>
      </c>
      <c r="O17" s="11" t="s">
        <v>72</v>
      </c>
      <c r="P17" s="11" t="s">
        <v>73</v>
      </c>
      <c r="Q17" s="11" t="s">
        <v>43</v>
      </c>
      <c r="R17" s="11">
        <v>0</v>
      </c>
      <c r="S17" s="14">
        <v>22000</v>
      </c>
      <c r="T17" s="14">
        <v>22175</v>
      </c>
      <c r="U17" s="14">
        <v>22000</v>
      </c>
      <c r="V17" s="48">
        <v>4239</v>
      </c>
      <c r="W17" s="47"/>
      <c r="X17" s="14">
        <v>22000</v>
      </c>
      <c r="Y17" s="11"/>
      <c r="Z17" s="11"/>
      <c r="AA17" s="14">
        <v>22000</v>
      </c>
      <c r="AB17" s="11"/>
      <c r="AC17" s="11"/>
      <c r="AD17" s="14">
        <f>+_xlfn.IFS(Q17="Acumulado",S17+U17+X17+AA17,Q17="Capacidad",AA17,Q17="Flujo",AA17,Q17="Reducción",AA17,Q17="Stock",AA17)</f>
        <v>88000</v>
      </c>
      <c r="AE17" s="14">
        <f t="shared" si="1"/>
        <v>26414</v>
      </c>
      <c r="AF17" s="11" t="s">
        <v>61</v>
      </c>
    </row>
    <row r="18" spans="1:32" s="10" customFormat="1" ht="94.5" x14ac:dyDescent="0.25">
      <c r="A18" s="11" t="s">
        <v>32</v>
      </c>
      <c r="B18" s="11" t="s">
        <v>33</v>
      </c>
      <c r="C18" s="11" t="s">
        <v>52</v>
      </c>
      <c r="D18" s="11" t="s">
        <v>35</v>
      </c>
      <c r="E18" s="11" t="s">
        <v>68</v>
      </c>
      <c r="F18" s="11" t="s">
        <v>74</v>
      </c>
      <c r="G18" s="11" t="s">
        <v>75</v>
      </c>
      <c r="H18" s="11" t="s">
        <v>76</v>
      </c>
      <c r="I18" s="11" t="s">
        <v>57</v>
      </c>
      <c r="J18" s="17">
        <v>18906530800</v>
      </c>
      <c r="K18" s="17">
        <v>15870166237</v>
      </c>
      <c r="L18" s="17">
        <v>20000000000</v>
      </c>
      <c r="M18" s="17">
        <v>6000000000</v>
      </c>
      <c r="N18" s="11" t="s">
        <v>77</v>
      </c>
      <c r="O18" s="11" t="s">
        <v>78</v>
      </c>
      <c r="P18" s="11" t="s">
        <v>79</v>
      </c>
      <c r="Q18" s="11" t="s">
        <v>80</v>
      </c>
      <c r="R18" s="11">
        <v>62</v>
      </c>
      <c r="S18" s="11">
        <v>66</v>
      </c>
      <c r="T18" s="11">
        <v>62</v>
      </c>
      <c r="U18" s="11">
        <v>70</v>
      </c>
      <c r="V18" s="46">
        <v>62</v>
      </c>
      <c r="W18" s="47"/>
      <c r="X18" s="11">
        <v>74</v>
      </c>
      <c r="Y18" s="11"/>
      <c r="Z18" s="11"/>
      <c r="AA18" s="11">
        <v>78</v>
      </c>
      <c r="AB18" s="11"/>
      <c r="AC18" s="11"/>
      <c r="AD18" s="11">
        <f>+_xlfn.IFS(Q18="Acumulado",S18+U18+X18+AA18,Q18="Capacidad",AA18,Q18="Flujo",AA18,Q18="Reducción",AA18,Q18="Stock",AA18)</f>
        <v>78</v>
      </c>
      <c r="AE18" s="14">
        <f t="shared" si="1"/>
        <v>62</v>
      </c>
      <c r="AF18" s="11" t="s">
        <v>61</v>
      </c>
    </row>
    <row r="19" spans="1:32" s="10" customFormat="1" ht="47.25" x14ac:dyDescent="0.25">
      <c r="A19" s="71" t="s">
        <v>32</v>
      </c>
      <c r="B19" s="71" t="s">
        <v>33</v>
      </c>
      <c r="C19" s="71" t="s">
        <v>52</v>
      </c>
      <c r="D19" s="71" t="s">
        <v>35</v>
      </c>
      <c r="E19" s="71" t="s">
        <v>81</v>
      </c>
      <c r="F19" s="71" t="s">
        <v>82</v>
      </c>
      <c r="G19" s="71" t="s">
        <v>83</v>
      </c>
      <c r="H19" s="71"/>
      <c r="I19" s="71" t="s">
        <v>57</v>
      </c>
      <c r="J19" s="85">
        <v>15473887000</v>
      </c>
      <c r="K19" s="85">
        <v>15470949906</v>
      </c>
      <c r="L19" s="85"/>
      <c r="M19" s="85"/>
      <c r="N19" s="71" t="s">
        <v>84</v>
      </c>
      <c r="O19" s="11" t="s">
        <v>85</v>
      </c>
      <c r="P19" s="11" t="s">
        <v>86</v>
      </c>
      <c r="Q19" s="11" t="s">
        <v>87</v>
      </c>
      <c r="R19" s="13">
        <v>0</v>
      </c>
      <c r="S19" s="13">
        <v>0</v>
      </c>
      <c r="T19" s="11">
        <v>0</v>
      </c>
      <c r="U19" s="11">
        <v>34</v>
      </c>
      <c r="V19" s="46">
        <v>0</v>
      </c>
      <c r="W19" s="47"/>
      <c r="X19" s="11">
        <v>0</v>
      </c>
      <c r="Y19" s="11"/>
      <c r="Z19" s="11"/>
      <c r="AA19" s="11">
        <v>33</v>
      </c>
      <c r="AB19" s="11"/>
      <c r="AC19" s="11"/>
      <c r="AD19" s="11">
        <f t="shared" ref="AD19:AD24" si="2">+_xlfn.IFS(Q19="Acumulado",S19+U19+X19+AA19,Q19="Capacidad",U19,Q19="Flujo",U19,Q19="Reducción",U19,Q19="Stock",U19)</f>
        <v>34</v>
      </c>
      <c r="AE19" s="14">
        <f t="shared" si="1"/>
        <v>0</v>
      </c>
      <c r="AF19" s="71" t="s">
        <v>61</v>
      </c>
    </row>
    <row r="20" spans="1:32" s="10" customFormat="1" ht="47.25" x14ac:dyDescent="0.25">
      <c r="A20" s="71"/>
      <c r="B20" s="71"/>
      <c r="C20" s="71"/>
      <c r="D20" s="71"/>
      <c r="E20" s="71"/>
      <c r="F20" s="71"/>
      <c r="G20" s="71"/>
      <c r="H20" s="71"/>
      <c r="I20" s="71"/>
      <c r="J20" s="85"/>
      <c r="K20" s="85"/>
      <c r="L20" s="85"/>
      <c r="M20" s="85"/>
      <c r="N20" s="71"/>
      <c r="O20" s="11" t="s">
        <v>88</v>
      </c>
      <c r="P20" s="11" t="s">
        <v>89</v>
      </c>
      <c r="Q20" s="11" t="s">
        <v>43</v>
      </c>
      <c r="R20" s="13">
        <v>0</v>
      </c>
      <c r="S20" s="11">
        <v>1</v>
      </c>
      <c r="T20" s="11">
        <v>1</v>
      </c>
      <c r="U20" s="11">
        <v>0</v>
      </c>
      <c r="V20" s="46">
        <v>0</v>
      </c>
      <c r="W20" s="47"/>
      <c r="X20" s="18">
        <v>0.5</v>
      </c>
      <c r="Y20" s="11"/>
      <c r="Z20" s="11"/>
      <c r="AA20" s="18">
        <v>0.5</v>
      </c>
      <c r="AB20" s="11"/>
      <c r="AC20" s="11"/>
      <c r="AD20" s="11">
        <f t="shared" si="2"/>
        <v>2</v>
      </c>
      <c r="AE20" s="14">
        <f t="shared" si="1"/>
        <v>1</v>
      </c>
      <c r="AF20" s="71"/>
    </row>
    <row r="21" spans="1:32" s="10" customFormat="1" ht="31.5" x14ac:dyDescent="0.25">
      <c r="A21" s="75" t="s">
        <v>32</v>
      </c>
      <c r="B21" s="75" t="s">
        <v>33</v>
      </c>
      <c r="C21" s="75" t="s">
        <v>34</v>
      </c>
      <c r="D21" s="75" t="s">
        <v>35</v>
      </c>
      <c r="E21" s="75" t="s">
        <v>68</v>
      </c>
      <c r="F21" s="75" t="s">
        <v>90</v>
      </c>
      <c r="G21" s="75" t="s">
        <v>91</v>
      </c>
      <c r="H21" s="75" t="s">
        <v>92</v>
      </c>
      <c r="I21" s="75" t="s">
        <v>93</v>
      </c>
      <c r="J21" s="72">
        <v>32120927725</v>
      </c>
      <c r="K21" s="72">
        <v>31975526550</v>
      </c>
      <c r="L21" s="72">
        <v>73000000000</v>
      </c>
      <c r="M21" s="72">
        <v>15585793131</v>
      </c>
      <c r="N21" s="75" t="s">
        <v>94</v>
      </c>
      <c r="O21" s="11" t="s">
        <v>95</v>
      </c>
      <c r="P21" s="11" t="s">
        <v>95</v>
      </c>
      <c r="Q21" s="11" t="s">
        <v>43</v>
      </c>
      <c r="R21" s="11">
        <v>40</v>
      </c>
      <c r="S21" s="11">
        <v>717</v>
      </c>
      <c r="T21" s="11">
        <v>717</v>
      </c>
      <c r="U21" s="14" t="s">
        <v>96</v>
      </c>
      <c r="V21" s="45">
        <v>457</v>
      </c>
      <c r="W21" s="45"/>
      <c r="X21" s="14">
        <v>1556</v>
      </c>
      <c r="Y21" s="11"/>
      <c r="Z21" s="11"/>
      <c r="AA21" s="14">
        <v>1556</v>
      </c>
      <c r="AB21" s="11"/>
      <c r="AC21" s="11"/>
      <c r="AD21" s="14" t="s">
        <v>97</v>
      </c>
      <c r="AE21" s="14">
        <f t="shared" si="1"/>
        <v>1174</v>
      </c>
      <c r="AF21" s="75" t="s">
        <v>98</v>
      </c>
    </row>
    <row r="22" spans="1:32" s="10" customFormat="1" ht="31.5" x14ac:dyDescent="0.25">
      <c r="A22" s="76"/>
      <c r="B22" s="76"/>
      <c r="C22" s="76"/>
      <c r="D22" s="76"/>
      <c r="E22" s="76"/>
      <c r="F22" s="76"/>
      <c r="G22" s="76"/>
      <c r="H22" s="76"/>
      <c r="I22" s="76"/>
      <c r="J22" s="73"/>
      <c r="K22" s="73"/>
      <c r="L22" s="73"/>
      <c r="M22" s="73"/>
      <c r="N22" s="76"/>
      <c r="O22" s="11" t="s">
        <v>99</v>
      </c>
      <c r="P22" s="11" t="s">
        <v>100</v>
      </c>
      <c r="Q22" s="11" t="s">
        <v>43</v>
      </c>
      <c r="R22" s="11">
        <v>0</v>
      </c>
      <c r="S22" s="11">
        <v>3</v>
      </c>
      <c r="T22" s="11">
        <v>3</v>
      </c>
      <c r="U22" s="11">
        <v>3</v>
      </c>
      <c r="V22" s="45">
        <v>1</v>
      </c>
      <c r="W22" s="45"/>
      <c r="X22" s="11">
        <v>3</v>
      </c>
      <c r="Y22" s="11"/>
      <c r="Z22" s="11"/>
      <c r="AA22" s="11">
        <v>3</v>
      </c>
      <c r="AB22" s="11"/>
      <c r="AC22" s="11"/>
      <c r="AD22" s="11">
        <f t="shared" si="2"/>
        <v>12</v>
      </c>
      <c r="AE22" s="14">
        <f t="shared" si="1"/>
        <v>4</v>
      </c>
      <c r="AF22" s="76"/>
    </row>
    <row r="23" spans="1:32" s="10" customFormat="1" ht="31.5" x14ac:dyDescent="0.25">
      <c r="A23" s="76"/>
      <c r="B23" s="76"/>
      <c r="C23" s="76"/>
      <c r="D23" s="76"/>
      <c r="E23" s="76"/>
      <c r="F23" s="76"/>
      <c r="G23" s="76"/>
      <c r="H23" s="76"/>
      <c r="I23" s="76"/>
      <c r="J23" s="73"/>
      <c r="K23" s="73"/>
      <c r="L23" s="73"/>
      <c r="M23" s="73"/>
      <c r="N23" s="76"/>
      <c r="O23" s="11" t="s">
        <v>101</v>
      </c>
      <c r="P23" s="11" t="s">
        <v>102</v>
      </c>
      <c r="Q23" s="11" t="s">
        <v>43</v>
      </c>
      <c r="R23" s="11">
        <v>0</v>
      </c>
      <c r="S23" s="11">
        <v>3</v>
      </c>
      <c r="T23" s="11">
        <v>3</v>
      </c>
      <c r="U23" s="11">
        <v>3</v>
      </c>
      <c r="V23" s="45">
        <v>2</v>
      </c>
      <c r="W23" s="49"/>
      <c r="X23" s="11">
        <v>3</v>
      </c>
      <c r="Y23" s="11"/>
      <c r="Z23" s="11"/>
      <c r="AA23" s="11">
        <v>3</v>
      </c>
      <c r="AB23" s="11"/>
      <c r="AC23" s="11"/>
      <c r="AD23" s="11">
        <f t="shared" si="2"/>
        <v>12</v>
      </c>
      <c r="AE23" s="14">
        <f t="shared" si="1"/>
        <v>5</v>
      </c>
      <c r="AF23" s="76"/>
    </row>
    <row r="24" spans="1:32" s="10" customFormat="1" ht="31.5" x14ac:dyDescent="0.25">
      <c r="A24" s="77"/>
      <c r="B24" s="77"/>
      <c r="C24" s="77"/>
      <c r="D24" s="77"/>
      <c r="E24" s="77"/>
      <c r="F24" s="77"/>
      <c r="G24" s="77"/>
      <c r="H24" s="77"/>
      <c r="I24" s="77"/>
      <c r="J24" s="74"/>
      <c r="K24" s="74"/>
      <c r="L24" s="74"/>
      <c r="M24" s="74"/>
      <c r="N24" s="77"/>
      <c r="O24" s="11" t="s">
        <v>103</v>
      </c>
      <c r="P24" s="11" t="s">
        <v>100</v>
      </c>
      <c r="Q24" s="11" t="s">
        <v>43</v>
      </c>
      <c r="R24" s="11">
        <v>0</v>
      </c>
      <c r="S24" s="11">
        <v>0</v>
      </c>
      <c r="T24" s="11">
        <v>0</v>
      </c>
      <c r="U24" s="11">
        <v>10</v>
      </c>
      <c r="V24" s="45">
        <v>0</v>
      </c>
      <c r="W24" s="45"/>
      <c r="X24" s="11">
        <v>10</v>
      </c>
      <c r="Y24" s="11"/>
      <c r="Z24" s="11"/>
      <c r="AA24" s="11">
        <v>10</v>
      </c>
      <c r="AB24" s="11"/>
      <c r="AC24" s="11"/>
      <c r="AD24" s="11">
        <f t="shared" si="2"/>
        <v>30</v>
      </c>
      <c r="AE24" s="14">
        <f t="shared" si="1"/>
        <v>0</v>
      </c>
      <c r="AF24" s="77"/>
    </row>
    <row r="25" spans="1:32" s="10" customFormat="1" ht="48.95" customHeight="1" x14ac:dyDescent="0.25">
      <c r="A25" s="80" t="s">
        <v>32</v>
      </c>
      <c r="B25" s="80" t="s">
        <v>104</v>
      </c>
      <c r="C25" s="80" t="s">
        <v>34</v>
      </c>
      <c r="D25" s="80" t="s">
        <v>35</v>
      </c>
      <c r="E25" s="80" t="s">
        <v>36</v>
      </c>
      <c r="F25" s="80" t="s">
        <v>105</v>
      </c>
      <c r="G25" s="80" t="s">
        <v>106</v>
      </c>
      <c r="H25" s="80" t="s">
        <v>107</v>
      </c>
      <c r="I25" s="80" t="s">
        <v>108</v>
      </c>
      <c r="J25" s="80"/>
      <c r="K25" s="80"/>
      <c r="L25" s="80"/>
      <c r="M25" s="80"/>
      <c r="N25" s="80"/>
      <c r="O25" s="19" t="s">
        <v>109</v>
      </c>
      <c r="P25" s="19" t="s">
        <v>110</v>
      </c>
      <c r="Q25" s="19" t="s">
        <v>43</v>
      </c>
      <c r="R25" s="20">
        <v>0</v>
      </c>
      <c r="S25" s="20">
        <v>1</v>
      </c>
      <c r="T25" s="20">
        <v>1</v>
      </c>
      <c r="U25" s="20">
        <v>0</v>
      </c>
      <c r="V25" s="50">
        <v>0</v>
      </c>
      <c r="W25" s="51"/>
      <c r="X25" s="20">
        <v>0</v>
      </c>
      <c r="Y25" s="19"/>
      <c r="Z25" s="19"/>
      <c r="AA25" s="20">
        <v>0</v>
      </c>
      <c r="AB25" s="19"/>
      <c r="AC25" s="19"/>
      <c r="AD25" s="21">
        <v>1</v>
      </c>
      <c r="AE25" s="21">
        <f t="shared" si="1"/>
        <v>1</v>
      </c>
      <c r="AF25" s="80" t="s">
        <v>111</v>
      </c>
    </row>
    <row r="26" spans="1:32" s="10" customFormat="1" ht="41.1" customHeight="1" x14ac:dyDescent="0.25">
      <c r="A26" s="81"/>
      <c r="B26" s="81"/>
      <c r="C26" s="81"/>
      <c r="D26" s="81"/>
      <c r="E26" s="81"/>
      <c r="F26" s="81"/>
      <c r="G26" s="81"/>
      <c r="H26" s="81"/>
      <c r="I26" s="81"/>
      <c r="J26" s="81"/>
      <c r="K26" s="81"/>
      <c r="L26" s="81"/>
      <c r="M26" s="81"/>
      <c r="N26" s="81"/>
      <c r="O26" s="19" t="s">
        <v>112</v>
      </c>
      <c r="P26" s="19" t="s">
        <v>113</v>
      </c>
      <c r="Q26" s="19" t="s">
        <v>87</v>
      </c>
      <c r="R26" s="19">
        <v>0</v>
      </c>
      <c r="S26" s="19">
        <v>1</v>
      </c>
      <c r="T26" s="19">
        <v>1</v>
      </c>
      <c r="U26" s="19">
        <v>0</v>
      </c>
      <c r="V26" s="51">
        <v>0</v>
      </c>
      <c r="W26" s="51"/>
      <c r="X26" s="19">
        <v>0</v>
      </c>
      <c r="Y26" s="19"/>
      <c r="Z26" s="19"/>
      <c r="AA26" s="19">
        <v>0</v>
      </c>
      <c r="AB26" s="19"/>
      <c r="AC26" s="19"/>
      <c r="AD26" s="22">
        <f>+_xlfn.IFS(Q26="Acumulado",S26+U26+X26+AA26,Q26="Capacidad",S26,Q26="Flujo",S26,Q26="Reducción",S26,Q26="Stock",S26)</f>
        <v>1</v>
      </c>
      <c r="AE26" s="22">
        <f t="shared" si="1"/>
        <v>0</v>
      </c>
      <c r="AF26" s="81"/>
    </row>
    <row r="27" spans="1:32" s="10" customFormat="1" ht="34.5" customHeight="1" x14ac:dyDescent="0.25">
      <c r="A27" s="81"/>
      <c r="B27" s="81"/>
      <c r="C27" s="81"/>
      <c r="D27" s="81"/>
      <c r="E27" s="81"/>
      <c r="F27" s="81"/>
      <c r="G27" s="81"/>
      <c r="H27" s="81"/>
      <c r="I27" s="81"/>
      <c r="J27" s="81"/>
      <c r="K27" s="81"/>
      <c r="L27" s="81"/>
      <c r="M27" s="81"/>
      <c r="N27" s="81"/>
      <c r="O27" s="80" t="s">
        <v>114</v>
      </c>
      <c r="P27" s="19" t="s">
        <v>115</v>
      </c>
      <c r="Q27" s="19" t="s">
        <v>43</v>
      </c>
      <c r="R27" s="19">
        <v>0</v>
      </c>
      <c r="S27" s="22">
        <v>300000</v>
      </c>
      <c r="T27" s="22">
        <f>17885+14471+15027+13543+12160+11044+40759+91944+66928+90424+78329+89240+131937</f>
        <v>673691</v>
      </c>
      <c r="U27" s="22">
        <v>624000</v>
      </c>
      <c r="V27" s="52">
        <v>508940</v>
      </c>
      <c r="W27" s="51"/>
      <c r="X27" s="22">
        <v>698880</v>
      </c>
      <c r="Y27" s="19"/>
      <c r="Z27" s="19"/>
      <c r="AA27" s="22">
        <v>775757</v>
      </c>
      <c r="AB27" s="19"/>
      <c r="AC27" s="19"/>
      <c r="AD27" s="22">
        <v>2398637</v>
      </c>
      <c r="AE27" s="22">
        <f t="shared" si="1"/>
        <v>1182631</v>
      </c>
      <c r="AF27" s="81"/>
    </row>
    <row r="28" spans="1:32" s="10" customFormat="1" ht="62.45" customHeight="1" x14ac:dyDescent="0.25">
      <c r="A28" s="81"/>
      <c r="B28" s="81"/>
      <c r="C28" s="81"/>
      <c r="D28" s="81"/>
      <c r="E28" s="81"/>
      <c r="F28" s="81"/>
      <c r="G28" s="81"/>
      <c r="H28" s="81"/>
      <c r="I28" s="81"/>
      <c r="J28" s="81"/>
      <c r="K28" s="81"/>
      <c r="L28" s="81"/>
      <c r="M28" s="81"/>
      <c r="N28" s="81"/>
      <c r="O28" s="82"/>
      <c r="P28" s="19" t="s">
        <v>116</v>
      </c>
      <c r="Q28" s="19" t="s">
        <v>43</v>
      </c>
      <c r="R28" s="19">
        <v>0</v>
      </c>
      <c r="S28" s="22">
        <v>40000</v>
      </c>
      <c r="T28" s="22">
        <v>13777</v>
      </c>
      <c r="U28" s="22">
        <v>500000</v>
      </c>
      <c r="V28" s="52">
        <v>123429</v>
      </c>
      <c r="W28" s="51"/>
      <c r="X28" s="22">
        <v>560000</v>
      </c>
      <c r="Y28" s="19"/>
      <c r="Z28" s="19"/>
      <c r="AA28" s="22">
        <v>621600</v>
      </c>
      <c r="AB28" s="19"/>
      <c r="AC28" s="19"/>
      <c r="AD28" s="22">
        <v>1721600</v>
      </c>
      <c r="AE28" s="22">
        <f t="shared" si="1"/>
        <v>137206</v>
      </c>
      <c r="AF28" s="81"/>
    </row>
    <row r="29" spans="1:32" s="10" customFormat="1" ht="42.6" customHeight="1" x14ac:dyDescent="0.25">
      <c r="A29" s="81"/>
      <c r="B29" s="81"/>
      <c r="C29" s="81"/>
      <c r="D29" s="81"/>
      <c r="E29" s="81"/>
      <c r="F29" s="81"/>
      <c r="G29" s="81"/>
      <c r="H29" s="81"/>
      <c r="I29" s="81"/>
      <c r="J29" s="81"/>
      <c r="K29" s="81"/>
      <c r="L29" s="81"/>
      <c r="M29" s="81"/>
      <c r="N29" s="81"/>
      <c r="O29" s="19" t="s">
        <v>117</v>
      </c>
      <c r="P29" s="19" t="s">
        <v>118</v>
      </c>
      <c r="Q29" s="19" t="s">
        <v>80</v>
      </c>
      <c r="R29" s="22">
        <v>1337</v>
      </c>
      <c r="S29" s="22">
        <v>1290</v>
      </c>
      <c r="T29" s="22">
        <v>1283</v>
      </c>
      <c r="U29" s="22">
        <v>1410</v>
      </c>
      <c r="V29" s="51">
        <v>0</v>
      </c>
      <c r="W29" s="51"/>
      <c r="X29" s="22">
        <v>1530</v>
      </c>
      <c r="Y29" s="19"/>
      <c r="Z29" s="19"/>
      <c r="AA29" s="22">
        <v>1650</v>
      </c>
      <c r="AB29" s="19"/>
      <c r="AC29" s="19"/>
      <c r="AD29" s="22">
        <f t="shared" ref="AD29:AD40" si="3">+_xlfn.IFS(Q29="Acumulado",S29+U29+X29+AA29,Q29="Capacidad",AA29,Q29="Flujo",AA29,Q29="Reducción",AA29,Q29="Stock",AA29)</f>
        <v>1650</v>
      </c>
      <c r="AE29" s="22">
        <f t="shared" si="1"/>
        <v>0</v>
      </c>
      <c r="AF29" s="81"/>
    </row>
    <row r="30" spans="1:32" s="10" customFormat="1" ht="42.6" customHeight="1" x14ac:dyDescent="0.25">
      <c r="A30" s="81"/>
      <c r="B30" s="81"/>
      <c r="C30" s="81"/>
      <c r="D30" s="81"/>
      <c r="E30" s="81"/>
      <c r="F30" s="81"/>
      <c r="G30" s="81"/>
      <c r="H30" s="81"/>
      <c r="I30" s="81"/>
      <c r="J30" s="81"/>
      <c r="K30" s="81"/>
      <c r="L30" s="81"/>
      <c r="M30" s="81"/>
      <c r="N30" s="81"/>
      <c r="O30" s="19" t="s">
        <v>119</v>
      </c>
      <c r="P30" s="19" t="s">
        <v>120</v>
      </c>
      <c r="Q30" s="19" t="s">
        <v>80</v>
      </c>
      <c r="R30" s="22">
        <v>0</v>
      </c>
      <c r="S30" s="22">
        <v>0</v>
      </c>
      <c r="T30" s="22">
        <v>0</v>
      </c>
      <c r="U30" s="22">
        <v>1</v>
      </c>
      <c r="V30" s="51">
        <v>0</v>
      </c>
      <c r="W30" s="51"/>
      <c r="X30" s="22">
        <v>0</v>
      </c>
      <c r="Y30" s="19"/>
      <c r="Z30" s="19"/>
      <c r="AA30" s="22">
        <v>0</v>
      </c>
      <c r="AB30" s="19"/>
      <c r="AC30" s="19"/>
      <c r="AD30" s="22">
        <f>+_xlfn.IFS(Q30="Acumulado",S30+U30+X30+AA30,Q30="Capacidad",U30,Q30="Flujo",AA30,Q30="Reducción",AA30,Q30="Stock",AA30)</f>
        <v>1</v>
      </c>
      <c r="AE30" s="22">
        <f t="shared" si="1"/>
        <v>0</v>
      </c>
      <c r="AF30" s="81"/>
    </row>
    <row r="31" spans="1:32" s="10" customFormat="1" ht="42.6" customHeight="1" x14ac:dyDescent="0.25">
      <c r="A31" s="81"/>
      <c r="B31" s="81"/>
      <c r="C31" s="81"/>
      <c r="D31" s="81"/>
      <c r="E31" s="81"/>
      <c r="F31" s="81"/>
      <c r="G31" s="81"/>
      <c r="H31" s="81"/>
      <c r="I31" s="81"/>
      <c r="J31" s="81"/>
      <c r="K31" s="81"/>
      <c r="L31" s="81"/>
      <c r="M31" s="81"/>
      <c r="N31" s="81"/>
      <c r="O31" s="19" t="s">
        <v>121</v>
      </c>
      <c r="P31" s="19" t="s">
        <v>122</v>
      </c>
      <c r="Q31" s="19" t="s">
        <v>43</v>
      </c>
      <c r="R31" s="22">
        <v>0</v>
      </c>
      <c r="S31" s="22">
        <v>0</v>
      </c>
      <c r="T31" s="22">
        <v>0</v>
      </c>
      <c r="U31" s="22">
        <v>7</v>
      </c>
      <c r="V31" s="51">
        <v>0</v>
      </c>
      <c r="W31" s="51"/>
      <c r="X31" s="22">
        <v>0</v>
      </c>
      <c r="Y31" s="19"/>
      <c r="Z31" s="19"/>
      <c r="AA31" s="22">
        <v>0</v>
      </c>
      <c r="AB31" s="19"/>
      <c r="AC31" s="19"/>
      <c r="AD31" s="22">
        <f t="shared" si="3"/>
        <v>7</v>
      </c>
      <c r="AE31" s="22">
        <f t="shared" si="1"/>
        <v>0</v>
      </c>
      <c r="AF31" s="81"/>
    </row>
    <row r="32" spans="1:32" s="10" customFormat="1" ht="42.6" customHeight="1" x14ac:dyDescent="0.25">
      <c r="A32" s="81"/>
      <c r="B32" s="81"/>
      <c r="C32" s="81"/>
      <c r="D32" s="81"/>
      <c r="E32" s="81"/>
      <c r="F32" s="81"/>
      <c r="G32" s="81"/>
      <c r="H32" s="81"/>
      <c r="I32" s="81"/>
      <c r="J32" s="81"/>
      <c r="K32" s="81"/>
      <c r="L32" s="81"/>
      <c r="M32" s="81"/>
      <c r="N32" s="81"/>
      <c r="O32" s="19" t="s">
        <v>123</v>
      </c>
      <c r="P32" s="19" t="s">
        <v>124</v>
      </c>
      <c r="Q32" s="19" t="s">
        <v>43</v>
      </c>
      <c r="R32" s="22">
        <v>0</v>
      </c>
      <c r="S32" s="22">
        <v>0</v>
      </c>
      <c r="T32" s="22">
        <v>0</v>
      </c>
      <c r="U32" s="22">
        <v>20</v>
      </c>
      <c r="V32" s="51">
        <v>0</v>
      </c>
      <c r="W32" s="51"/>
      <c r="X32" s="22">
        <v>0</v>
      </c>
      <c r="Y32" s="19"/>
      <c r="Z32" s="19"/>
      <c r="AA32" s="22">
        <v>0</v>
      </c>
      <c r="AB32" s="19"/>
      <c r="AC32" s="19"/>
      <c r="AD32" s="22">
        <f t="shared" si="3"/>
        <v>20</v>
      </c>
      <c r="AE32" s="22">
        <f t="shared" si="1"/>
        <v>0</v>
      </c>
      <c r="AF32" s="81"/>
    </row>
    <row r="33" spans="1:32" s="10" customFormat="1" ht="42.6" customHeight="1" x14ac:dyDescent="0.25">
      <c r="A33" s="81"/>
      <c r="B33" s="81"/>
      <c r="C33" s="81"/>
      <c r="D33" s="81"/>
      <c r="E33" s="81"/>
      <c r="F33" s="81"/>
      <c r="G33" s="81"/>
      <c r="H33" s="81"/>
      <c r="I33" s="81"/>
      <c r="J33" s="81"/>
      <c r="K33" s="81"/>
      <c r="L33" s="81"/>
      <c r="M33" s="81"/>
      <c r="N33" s="81"/>
      <c r="O33" s="19" t="s">
        <v>125</v>
      </c>
      <c r="P33" s="19" t="s">
        <v>126</v>
      </c>
      <c r="Q33" s="19" t="s">
        <v>43</v>
      </c>
      <c r="R33" s="22">
        <v>0</v>
      </c>
      <c r="S33" s="22">
        <v>0</v>
      </c>
      <c r="T33" s="22">
        <v>0</v>
      </c>
      <c r="U33" s="22">
        <v>150</v>
      </c>
      <c r="V33" s="51">
        <v>0</v>
      </c>
      <c r="W33" s="51"/>
      <c r="X33" s="22">
        <v>0</v>
      </c>
      <c r="Y33" s="19"/>
      <c r="Z33" s="19"/>
      <c r="AA33" s="22">
        <v>0</v>
      </c>
      <c r="AB33" s="19"/>
      <c r="AC33" s="19"/>
      <c r="AD33" s="22">
        <f t="shared" si="3"/>
        <v>150</v>
      </c>
      <c r="AE33" s="22">
        <f t="shared" si="1"/>
        <v>0</v>
      </c>
      <c r="AF33" s="81"/>
    </row>
    <row r="34" spans="1:32" s="10" customFormat="1" ht="42.6" customHeight="1" x14ac:dyDescent="0.25">
      <c r="A34" s="81"/>
      <c r="B34" s="81"/>
      <c r="C34" s="81"/>
      <c r="D34" s="81"/>
      <c r="E34" s="81"/>
      <c r="F34" s="81"/>
      <c r="G34" s="81"/>
      <c r="H34" s="81"/>
      <c r="I34" s="81"/>
      <c r="J34" s="81"/>
      <c r="K34" s="81"/>
      <c r="L34" s="81"/>
      <c r="M34" s="81"/>
      <c r="N34" s="81"/>
      <c r="O34" s="19" t="s">
        <v>127</v>
      </c>
      <c r="P34" s="19" t="s">
        <v>128</v>
      </c>
      <c r="Q34" s="19" t="s">
        <v>87</v>
      </c>
      <c r="R34" s="21">
        <v>0</v>
      </c>
      <c r="S34" s="21">
        <v>0</v>
      </c>
      <c r="T34" s="21">
        <v>0</v>
      </c>
      <c r="U34" s="21">
        <v>1</v>
      </c>
      <c r="V34" s="53">
        <v>1</v>
      </c>
      <c r="W34" s="51"/>
      <c r="X34" s="21">
        <v>1</v>
      </c>
      <c r="Y34" s="21"/>
      <c r="Z34" s="21"/>
      <c r="AA34" s="21">
        <v>1</v>
      </c>
      <c r="AB34" s="21"/>
      <c r="AC34" s="21"/>
      <c r="AD34" s="21">
        <f t="shared" si="3"/>
        <v>1</v>
      </c>
      <c r="AE34" s="21">
        <f t="shared" si="1"/>
        <v>1</v>
      </c>
      <c r="AF34" s="81"/>
    </row>
    <row r="35" spans="1:32" s="10" customFormat="1" ht="42.6" customHeight="1" x14ac:dyDescent="0.25">
      <c r="A35" s="82"/>
      <c r="B35" s="82"/>
      <c r="C35" s="82"/>
      <c r="D35" s="82"/>
      <c r="E35" s="82"/>
      <c r="F35" s="82"/>
      <c r="G35" s="82"/>
      <c r="H35" s="82"/>
      <c r="I35" s="82"/>
      <c r="J35" s="82"/>
      <c r="K35" s="82"/>
      <c r="L35" s="82"/>
      <c r="M35" s="82"/>
      <c r="N35" s="82"/>
      <c r="O35" s="19" t="s">
        <v>129</v>
      </c>
      <c r="P35" s="19" t="s">
        <v>130</v>
      </c>
      <c r="Q35" s="19" t="s">
        <v>87</v>
      </c>
      <c r="R35" s="21">
        <v>0</v>
      </c>
      <c r="S35" s="21">
        <v>0</v>
      </c>
      <c r="T35" s="21">
        <v>0</v>
      </c>
      <c r="U35" s="21">
        <v>1</v>
      </c>
      <c r="V35" s="53">
        <v>0</v>
      </c>
      <c r="W35" s="51"/>
      <c r="X35" s="21">
        <v>1</v>
      </c>
      <c r="Y35" s="21"/>
      <c r="Z35" s="21"/>
      <c r="AA35" s="21">
        <v>1</v>
      </c>
      <c r="AB35" s="21"/>
      <c r="AC35" s="21"/>
      <c r="AD35" s="21">
        <f t="shared" si="3"/>
        <v>1</v>
      </c>
      <c r="AE35" s="21">
        <f t="shared" si="1"/>
        <v>0</v>
      </c>
      <c r="AF35" s="82"/>
    </row>
    <row r="36" spans="1:32" s="23" customFormat="1" ht="76.5" customHeight="1" x14ac:dyDescent="0.25">
      <c r="A36" s="11" t="s">
        <v>32</v>
      </c>
      <c r="B36" s="11" t="s">
        <v>131</v>
      </c>
      <c r="C36" s="11" t="s">
        <v>34</v>
      </c>
      <c r="D36" s="11" t="s">
        <v>35</v>
      </c>
      <c r="E36" s="11" t="s">
        <v>36</v>
      </c>
      <c r="F36" s="11" t="s">
        <v>132</v>
      </c>
      <c r="G36" s="11" t="s">
        <v>133</v>
      </c>
      <c r="H36" s="11"/>
      <c r="I36" s="11" t="s">
        <v>108</v>
      </c>
      <c r="J36" s="11"/>
      <c r="K36" s="11"/>
      <c r="L36" s="11"/>
      <c r="M36" s="11"/>
      <c r="N36" s="11"/>
      <c r="O36" s="11" t="s">
        <v>134</v>
      </c>
      <c r="P36" s="11" t="s">
        <v>135</v>
      </c>
      <c r="Q36" s="11" t="s">
        <v>136</v>
      </c>
      <c r="R36" s="16">
        <v>0</v>
      </c>
      <c r="S36" s="16">
        <v>1</v>
      </c>
      <c r="T36" s="16">
        <v>1</v>
      </c>
      <c r="U36" s="16">
        <v>1</v>
      </c>
      <c r="V36" s="54">
        <v>1</v>
      </c>
      <c r="W36" s="45"/>
      <c r="X36" s="16">
        <v>1</v>
      </c>
      <c r="Y36" s="11"/>
      <c r="Z36" s="11"/>
      <c r="AA36" s="16">
        <v>1</v>
      </c>
      <c r="AB36" s="11"/>
      <c r="AC36" s="11"/>
      <c r="AD36" s="16">
        <f t="shared" si="3"/>
        <v>1</v>
      </c>
      <c r="AE36" s="16">
        <f t="shared" si="1"/>
        <v>1</v>
      </c>
      <c r="AF36" s="11" t="s">
        <v>137</v>
      </c>
    </row>
    <row r="37" spans="1:32" s="10" customFormat="1" ht="60" customHeight="1" x14ac:dyDescent="0.25">
      <c r="A37" s="11" t="s">
        <v>32</v>
      </c>
      <c r="B37" s="11" t="s">
        <v>33</v>
      </c>
      <c r="C37" s="11" t="s">
        <v>34</v>
      </c>
      <c r="D37" s="11" t="s">
        <v>35</v>
      </c>
      <c r="E37" s="11" t="s">
        <v>68</v>
      </c>
      <c r="F37" s="11" t="s">
        <v>138</v>
      </c>
      <c r="G37" s="11" t="s">
        <v>139</v>
      </c>
      <c r="H37" s="11" t="s">
        <v>107</v>
      </c>
      <c r="I37" s="11" t="s">
        <v>108</v>
      </c>
      <c r="J37" s="17"/>
      <c r="K37" s="17"/>
      <c r="L37" s="17">
        <v>200000000000</v>
      </c>
      <c r="M37" s="17">
        <v>172999550999</v>
      </c>
      <c r="N37" s="11"/>
      <c r="O37" s="11" t="s">
        <v>140</v>
      </c>
      <c r="P37" s="11" t="s">
        <v>141</v>
      </c>
      <c r="Q37" s="11" t="s">
        <v>43</v>
      </c>
      <c r="R37" s="11">
        <v>9</v>
      </c>
      <c r="S37" s="11">
        <v>12</v>
      </c>
      <c r="T37" s="11">
        <v>9</v>
      </c>
      <c r="U37" s="11">
        <v>23</v>
      </c>
      <c r="V37" s="45">
        <v>11</v>
      </c>
      <c r="W37" s="45"/>
      <c r="X37" s="11">
        <v>12</v>
      </c>
      <c r="Y37" s="11"/>
      <c r="Z37" s="11"/>
      <c r="AA37" s="11">
        <v>12</v>
      </c>
      <c r="AB37" s="11"/>
      <c r="AC37" s="11"/>
      <c r="AD37" s="11">
        <f t="shared" si="3"/>
        <v>59</v>
      </c>
      <c r="AE37" s="14">
        <f t="shared" si="1"/>
        <v>20</v>
      </c>
      <c r="AF37" s="11" t="s">
        <v>98</v>
      </c>
    </row>
    <row r="38" spans="1:32" s="10" customFormat="1" ht="31.5" x14ac:dyDescent="0.25">
      <c r="A38" s="79" t="s">
        <v>32</v>
      </c>
      <c r="B38" s="79" t="s">
        <v>33</v>
      </c>
      <c r="C38" s="79" t="s">
        <v>34</v>
      </c>
      <c r="D38" s="79" t="s">
        <v>35</v>
      </c>
      <c r="E38" s="79" t="s">
        <v>142</v>
      </c>
      <c r="F38" s="79" t="s">
        <v>143</v>
      </c>
      <c r="G38" s="79" t="s">
        <v>144</v>
      </c>
      <c r="H38" s="79" t="s">
        <v>107</v>
      </c>
      <c r="I38" s="79" t="s">
        <v>108</v>
      </c>
      <c r="J38" s="79"/>
      <c r="K38" s="79"/>
      <c r="L38" s="79"/>
      <c r="M38" s="79"/>
      <c r="N38" s="79"/>
      <c r="O38" s="19" t="s">
        <v>145</v>
      </c>
      <c r="P38" s="19" t="s">
        <v>146</v>
      </c>
      <c r="Q38" s="19" t="s">
        <v>43</v>
      </c>
      <c r="R38" s="19">
        <v>680</v>
      </c>
      <c r="S38" s="19">
        <v>100</v>
      </c>
      <c r="T38" s="19">
        <v>98</v>
      </c>
      <c r="U38" s="19">
        <v>70</v>
      </c>
      <c r="V38" s="51">
        <v>20</v>
      </c>
      <c r="W38" s="51"/>
      <c r="X38" s="19">
        <v>100</v>
      </c>
      <c r="Y38" s="19"/>
      <c r="Z38" s="19"/>
      <c r="AA38" s="19">
        <v>100</v>
      </c>
      <c r="AB38" s="19"/>
      <c r="AC38" s="19"/>
      <c r="AD38" s="22">
        <f t="shared" si="3"/>
        <v>370</v>
      </c>
      <c r="AE38" s="19">
        <f t="shared" si="1"/>
        <v>118</v>
      </c>
      <c r="AF38" s="79" t="s">
        <v>147</v>
      </c>
    </row>
    <row r="39" spans="1:32" s="10" customFormat="1" x14ac:dyDescent="0.25">
      <c r="A39" s="79"/>
      <c r="B39" s="79"/>
      <c r="C39" s="79"/>
      <c r="D39" s="79"/>
      <c r="E39" s="79"/>
      <c r="F39" s="79"/>
      <c r="G39" s="79"/>
      <c r="H39" s="79"/>
      <c r="I39" s="79"/>
      <c r="J39" s="79"/>
      <c r="K39" s="79"/>
      <c r="L39" s="79"/>
      <c r="M39" s="79"/>
      <c r="N39" s="79"/>
      <c r="O39" s="19" t="s">
        <v>148</v>
      </c>
      <c r="P39" s="19" t="s">
        <v>149</v>
      </c>
      <c r="Q39" s="19" t="s">
        <v>43</v>
      </c>
      <c r="R39" s="19">
        <v>39</v>
      </c>
      <c r="S39" s="19">
        <v>10</v>
      </c>
      <c r="T39" s="19">
        <v>35</v>
      </c>
      <c r="U39" s="19"/>
      <c r="V39" s="51"/>
      <c r="W39" s="51"/>
      <c r="X39" s="19"/>
      <c r="Y39" s="19"/>
      <c r="Z39" s="19"/>
      <c r="AA39" s="19"/>
      <c r="AB39" s="19"/>
      <c r="AC39" s="19"/>
      <c r="AD39" s="22">
        <f t="shared" si="3"/>
        <v>10</v>
      </c>
      <c r="AE39" s="19">
        <f t="shared" si="1"/>
        <v>35</v>
      </c>
      <c r="AF39" s="79"/>
    </row>
    <row r="40" spans="1:32" s="10" customFormat="1" ht="31.5" x14ac:dyDescent="0.25">
      <c r="A40" s="79"/>
      <c r="B40" s="79"/>
      <c r="C40" s="79"/>
      <c r="D40" s="79"/>
      <c r="E40" s="79"/>
      <c r="F40" s="79"/>
      <c r="G40" s="79"/>
      <c r="H40" s="79"/>
      <c r="I40" s="79"/>
      <c r="J40" s="79"/>
      <c r="K40" s="79"/>
      <c r="L40" s="79"/>
      <c r="M40" s="79"/>
      <c r="N40" s="79"/>
      <c r="O40" s="19" t="s">
        <v>150</v>
      </c>
      <c r="P40" s="19" t="s">
        <v>151</v>
      </c>
      <c r="Q40" s="19" t="s">
        <v>43</v>
      </c>
      <c r="R40" s="19">
        <v>2</v>
      </c>
      <c r="S40" s="19">
        <v>2</v>
      </c>
      <c r="T40" s="19">
        <v>2</v>
      </c>
      <c r="U40" s="19">
        <v>1</v>
      </c>
      <c r="V40" s="51">
        <v>0.5</v>
      </c>
      <c r="W40" s="51"/>
      <c r="X40" s="19">
        <v>2</v>
      </c>
      <c r="Y40" s="19"/>
      <c r="Z40" s="19"/>
      <c r="AA40" s="19">
        <v>2</v>
      </c>
      <c r="AB40" s="19"/>
      <c r="AC40" s="19"/>
      <c r="AD40" s="22">
        <f t="shared" si="3"/>
        <v>7</v>
      </c>
      <c r="AE40" s="19">
        <f t="shared" si="1"/>
        <v>2.5</v>
      </c>
      <c r="AF40" s="79"/>
    </row>
    <row r="41" spans="1:32" s="10" customFormat="1" ht="63" x14ac:dyDescent="0.25">
      <c r="A41" s="79" t="s">
        <v>32</v>
      </c>
      <c r="B41" s="79" t="s">
        <v>33</v>
      </c>
      <c r="C41" s="79" t="s">
        <v>152</v>
      </c>
      <c r="D41" s="79" t="s">
        <v>35</v>
      </c>
      <c r="E41" s="79" t="s">
        <v>81</v>
      </c>
      <c r="F41" s="79" t="s">
        <v>153</v>
      </c>
      <c r="G41" s="79" t="s">
        <v>154</v>
      </c>
      <c r="H41" s="79" t="s">
        <v>107</v>
      </c>
      <c r="I41" s="79" t="s">
        <v>108</v>
      </c>
      <c r="J41" s="84">
        <v>53161000000</v>
      </c>
      <c r="K41" s="84">
        <v>53160019500</v>
      </c>
      <c r="L41" s="84">
        <v>48883271854</v>
      </c>
      <c r="M41" s="84">
        <v>13250000000</v>
      </c>
      <c r="N41" s="79" t="s">
        <v>155</v>
      </c>
      <c r="O41" s="19" t="s">
        <v>156</v>
      </c>
      <c r="P41" s="19" t="s">
        <v>157</v>
      </c>
      <c r="Q41" s="19" t="s">
        <v>43</v>
      </c>
      <c r="R41" s="22">
        <v>479935</v>
      </c>
      <c r="S41" s="22">
        <v>100000</v>
      </c>
      <c r="T41" s="22">
        <v>194569</v>
      </c>
      <c r="U41" s="22">
        <v>289708</v>
      </c>
      <c r="V41" s="55">
        <v>139276</v>
      </c>
      <c r="W41" s="51"/>
      <c r="X41" s="22">
        <v>15904</v>
      </c>
      <c r="Y41" s="19"/>
      <c r="Z41" s="19"/>
      <c r="AA41" s="22" t="s">
        <v>158</v>
      </c>
      <c r="AB41" s="19"/>
      <c r="AC41" s="19"/>
      <c r="AD41" s="22">
        <v>424720</v>
      </c>
      <c r="AE41" s="22">
        <f t="shared" si="1"/>
        <v>333845</v>
      </c>
      <c r="AF41" s="79" t="s">
        <v>159</v>
      </c>
    </row>
    <row r="42" spans="1:32" s="10" customFormat="1" ht="47.25" x14ac:dyDescent="0.25">
      <c r="A42" s="79"/>
      <c r="B42" s="79"/>
      <c r="C42" s="79"/>
      <c r="D42" s="79"/>
      <c r="E42" s="79"/>
      <c r="F42" s="79"/>
      <c r="G42" s="79"/>
      <c r="H42" s="79"/>
      <c r="I42" s="79"/>
      <c r="J42" s="84"/>
      <c r="K42" s="84"/>
      <c r="L42" s="84"/>
      <c r="M42" s="84"/>
      <c r="N42" s="79"/>
      <c r="O42" s="19" t="s">
        <v>156</v>
      </c>
      <c r="P42" s="19" t="s">
        <v>160</v>
      </c>
      <c r="Q42" s="19" t="s">
        <v>136</v>
      </c>
      <c r="R42" s="19">
        <v>4</v>
      </c>
      <c r="S42" s="19">
        <v>4</v>
      </c>
      <c r="T42" s="19">
        <v>4</v>
      </c>
      <c r="U42" s="19">
        <v>4</v>
      </c>
      <c r="V42" s="56">
        <v>4</v>
      </c>
      <c r="W42" s="51"/>
      <c r="X42" s="19">
        <v>4</v>
      </c>
      <c r="Y42" s="19"/>
      <c r="Z42" s="19"/>
      <c r="AA42" s="19">
        <v>4</v>
      </c>
      <c r="AB42" s="19"/>
      <c r="AC42" s="19"/>
      <c r="AD42" s="19">
        <f>+_xlfn.IFS(Q42="Acumulado",S42+U42+X42+AA42,Q42="Capacidad",AA42,Q42="Flujo",AA42,Q42="Reducción",AA42,Q42="Stock",AA42)</f>
        <v>4</v>
      </c>
      <c r="AE42" s="22">
        <f t="shared" si="1"/>
        <v>4</v>
      </c>
      <c r="AF42" s="79"/>
    </row>
    <row r="43" spans="1:32" s="10" customFormat="1" ht="47.25" x14ac:dyDescent="0.25">
      <c r="A43" s="79"/>
      <c r="B43" s="79"/>
      <c r="C43" s="79"/>
      <c r="D43" s="79"/>
      <c r="E43" s="79"/>
      <c r="F43" s="79"/>
      <c r="G43" s="79"/>
      <c r="H43" s="79"/>
      <c r="I43" s="79"/>
      <c r="J43" s="84"/>
      <c r="K43" s="84"/>
      <c r="L43" s="84"/>
      <c r="M43" s="84"/>
      <c r="N43" s="79"/>
      <c r="O43" s="19" t="s">
        <v>156</v>
      </c>
      <c r="P43" s="19" t="s">
        <v>161</v>
      </c>
      <c r="Q43" s="19" t="s">
        <v>43</v>
      </c>
      <c r="R43" s="22">
        <v>149437</v>
      </c>
      <c r="S43" s="22">
        <v>25000</v>
      </c>
      <c r="T43" s="22">
        <v>23215</v>
      </c>
      <c r="U43" s="22">
        <v>72427</v>
      </c>
      <c r="V43" s="55">
        <v>81055</v>
      </c>
      <c r="W43" s="51"/>
      <c r="X43" s="22">
        <v>3976</v>
      </c>
      <c r="Y43" s="19"/>
      <c r="Z43" s="19"/>
      <c r="AA43" s="22">
        <v>4776</v>
      </c>
      <c r="AB43" s="19"/>
      <c r="AC43" s="19"/>
      <c r="AD43" s="22">
        <v>106179</v>
      </c>
      <c r="AE43" s="22">
        <f t="shared" si="1"/>
        <v>104270</v>
      </c>
      <c r="AF43" s="79"/>
    </row>
    <row r="44" spans="1:32" s="10" customFormat="1" ht="47.25" x14ac:dyDescent="0.25">
      <c r="A44" s="79"/>
      <c r="B44" s="79"/>
      <c r="C44" s="79"/>
      <c r="D44" s="79"/>
      <c r="E44" s="79"/>
      <c r="F44" s="79"/>
      <c r="G44" s="79"/>
      <c r="H44" s="79"/>
      <c r="I44" s="79"/>
      <c r="J44" s="84"/>
      <c r="K44" s="84"/>
      <c r="L44" s="84"/>
      <c r="M44" s="84"/>
      <c r="N44" s="79"/>
      <c r="O44" s="19" t="s">
        <v>156</v>
      </c>
      <c r="P44" s="19" t="s">
        <v>162</v>
      </c>
      <c r="Q44" s="19" t="s">
        <v>43</v>
      </c>
      <c r="R44" s="22">
        <v>9239</v>
      </c>
      <c r="S44" s="22">
        <v>9000</v>
      </c>
      <c r="T44" s="22">
        <v>9609</v>
      </c>
      <c r="U44" s="22">
        <v>5000</v>
      </c>
      <c r="V44" s="55">
        <v>4019</v>
      </c>
      <c r="W44" s="51"/>
      <c r="X44" s="22">
        <v>0</v>
      </c>
      <c r="Y44" s="19"/>
      <c r="Z44" s="19"/>
      <c r="AA44" s="22">
        <v>0</v>
      </c>
      <c r="AB44" s="19"/>
      <c r="AC44" s="19"/>
      <c r="AD44" s="22">
        <v>14000</v>
      </c>
      <c r="AE44" s="22">
        <f t="shared" si="1"/>
        <v>13628</v>
      </c>
      <c r="AF44" s="79"/>
    </row>
    <row r="45" spans="1:32" s="10" customFormat="1" ht="47.25" x14ac:dyDescent="0.25">
      <c r="A45" s="79"/>
      <c r="B45" s="79"/>
      <c r="C45" s="79"/>
      <c r="D45" s="79"/>
      <c r="E45" s="79"/>
      <c r="F45" s="79"/>
      <c r="G45" s="79"/>
      <c r="H45" s="79"/>
      <c r="I45" s="79"/>
      <c r="J45" s="84"/>
      <c r="K45" s="84"/>
      <c r="L45" s="84"/>
      <c r="M45" s="84"/>
      <c r="N45" s="79"/>
      <c r="O45" s="19" t="s">
        <v>156</v>
      </c>
      <c r="P45" s="19" t="s">
        <v>163</v>
      </c>
      <c r="Q45" s="19" t="s">
        <v>87</v>
      </c>
      <c r="R45" s="20">
        <v>1</v>
      </c>
      <c r="S45" s="20">
        <v>1</v>
      </c>
      <c r="T45" s="20">
        <v>1</v>
      </c>
      <c r="U45" s="20">
        <v>1</v>
      </c>
      <c r="V45" s="57">
        <v>1</v>
      </c>
      <c r="W45" s="51"/>
      <c r="X45" s="20">
        <v>1</v>
      </c>
      <c r="Y45" s="19"/>
      <c r="Z45" s="19"/>
      <c r="AA45" s="20">
        <v>1</v>
      </c>
      <c r="AB45" s="19"/>
      <c r="AC45" s="19"/>
      <c r="AD45" s="21">
        <f>+_xlfn.IFS(Q45="Acumulado",S45+U45+X45+AA45,Q45="Capacidad",AA45,Q45="Flujo",AA45,Q45="Reducción",AA45,Q45="Stock",AA45)</f>
        <v>1</v>
      </c>
      <c r="AE45" s="21">
        <f t="shared" si="1"/>
        <v>1</v>
      </c>
      <c r="AF45" s="79"/>
    </row>
    <row r="46" spans="1:32" s="10" customFormat="1" ht="47.25" x14ac:dyDescent="0.25">
      <c r="A46" s="79"/>
      <c r="B46" s="79"/>
      <c r="C46" s="79"/>
      <c r="D46" s="79"/>
      <c r="E46" s="79"/>
      <c r="F46" s="79"/>
      <c r="G46" s="79"/>
      <c r="H46" s="79"/>
      <c r="I46" s="79"/>
      <c r="J46" s="84"/>
      <c r="K46" s="84"/>
      <c r="L46" s="84"/>
      <c r="M46" s="84"/>
      <c r="N46" s="79"/>
      <c r="O46" s="19" t="s">
        <v>164</v>
      </c>
      <c r="P46" s="19" t="s">
        <v>165</v>
      </c>
      <c r="Q46" s="19" t="s">
        <v>43</v>
      </c>
      <c r="R46" s="22">
        <v>7701</v>
      </c>
      <c r="S46" s="22">
        <v>9000</v>
      </c>
      <c r="T46" s="22">
        <v>9474</v>
      </c>
      <c r="U46" s="22">
        <v>5000</v>
      </c>
      <c r="V46" s="56">
        <v>1099</v>
      </c>
      <c r="W46" s="51"/>
      <c r="X46" s="22">
        <v>5000</v>
      </c>
      <c r="Y46" s="19"/>
      <c r="Z46" s="19"/>
      <c r="AA46" s="22">
        <v>5000</v>
      </c>
      <c r="AB46" s="19"/>
      <c r="AC46" s="19"/>
      <c r="AD46" s="22">
        <v>24000</v>
      </c>
      <c r="AE46" s="22">
        <f t="shared" si="1"/>
        <v>10573</v>
      </c>
      <c r="AF46" s="79"/>
    </row>
    <row r="47" spans="1:32" s="10" customFormat="1" ht="47.25" x14ac:dyDescent="0.25">
      <c r="A47" s="79"/>
      <c r="B47" s="79"/>
      <c r="C47" s="79"/>
      <c r="D47" s="79"/>
      <c r="E47" s="79"/>
      <c r="F47" s="79"/>
      <c r="G47" s="79"/>
      <c r="H47" s="79"/>
      <c r="I47" s="79"/>
      <c r="J47" s="84"/>
      <c r="K47" s="84"/>
      <c r="L47" s="84"/>
      <c r="M47" s="84"/>
      <c r="N47" s="79"/>
      <c r="O47" s="19" t="s">
        <v>164</v>
      </c>
      <c r="P47" s="19" t="s">
        <v>166</v>
      </c>
      <c r="Q47" s="19" t="s">
        <v>43</v>
      </c>
      <c r="R47" s="19">
        <v>1</v>
      </c>
      <c r="S47" s="19">
        <v>1</v>
      </c>
      <c r="T47" s="19">
        <v>1</v>
      </c>
      <c r="U47" s="19">
        <v>1</v>
      </c>
      <c r="V47" s="56">
        <v>0</v>
      </c>
      <c r="W47" s="51"/>
      <c r="X47" s="19">
        <v>1</v>
      </c>
      <c r="Y47" s="19"/>
      <c r="Z47" s="19"/>
      <c r="AA47" s="19">
        <v>1</v>
      </c>
      <c r="AB47" s="19"/>
      <c r="AC47" s="19"/>
      <c r="AD47" s="19">
        <f>+_xlfn.IFS(Q47="Acumulado",S47+U47+X47+AA47,Q47="Capacidad",AA47,Q47="Flujo",AA47,Q47="Reducción",AA47,Q47="Stock",AA47)</f>
        <v>4</v>
      </c>
      <c r="AE47" s="22">
        <f t="shared" si="1"/>
        <v>1</v>
      </c>
      <c r="AF47" s="79"/>
    </row>
    <row r="48" spans="1:32" s="10" customFormat="1" ht="47.25" customHeight="1" x14ac:dyDescent="0.25">
      <c r="A48" s="79"/>
      <c r="B48" s="79"/>
      <c r="C48" s="79"/>
      <c r="D48" s="79"/>
      <c r="E48" s="79"/>
      <c r="F48" s="79"/>
      <c r="G48" s="79"/>
      <c r="H48" s="79"/>
      <c r="I48" s="79"/>
      <c r="J48" s="84"/>
      <c r="K48" s="84"/>
      <c r="L48" s="84"/>
      <c r="M48" s="84"/>
      <c r="N48" s="79"/>
      <c r="O48" s="19" t="s">
        <v>167</v>
      </c>
      <c r="P48" s="19" t="s">
        <v>168</v>
      </c>
      <c r="Q48" s="19" t="s">
        <v>43</v>
      </c>
      <c r="R48" s="19">
        <v>670.1</v>
      </c>
      <c r="S48" s="19">
        <v>412</v>
      </c>
      <c r="T48" s="19">
        <v>412</v>
      </c>
      <c r="U48" s="19">
        <v>190</v>
      </c>
      <c r="V48" s="56">
        <v>22.25</v>
      </c>
      <c r="W48" s="51"/>
      <c r="X48" s="19">
        <v>190</v>
      </c>
      <c r="Y48" s="19"/>
      <c r="Z48" s="19"/>
      <c r="AA48" s="19">
        <v>190</v>
      </c>
      <c r="AB48" s="19"/>
      <c r="AC48" s="19"/>
      <c r="AD48" s="22">
        <v>982</v>
      </c>
      <c r="AE48" s="24">
        <f t="shared" si="1"/>
        <v>434.25</v>
      </c>
      <c r="AF48" s="79"/>
    </row>
    <row r="49" spans="1:32" s="10" customFormat="1" ht="31.5" x14ac:dyDescent="0.25">
      <c r="A49" s="79"/>
      <c r="B49" s="79"/>
      <c r="C49" s="79"/>
      <c r="D49" s="79"/>
      <c r="E49" s="79"/>
      <c r="F49" s="79"/>
      <c r="G49" s="79"/>
      <c r="H49" s="79"/>
      <c r="I49" s="79"/>
      <c r="J49" s="84"/>
      <c r="K49" s="84"/>
      <c r="L49" s="84"/>
      <c r="M49" s="84"/>
      <c r="N49" s="79"/>
      <c r="O49" s="19" t="s">
        <v>167</v>
      </c>
      <c r="P49" s="19" t="s">
        <v>169</v>
      </c>
      <c r="Q49" s="19" t="s">
        <v>43</v>
      </c>
      <c r="R49" s="22">
        <v>55294</v>
      </c>
      <c r="S49" s="22">
        <v>25000</v>
      </c>
      <c r="T49" s="22">
        <v>35880</v>
      </c>
      <c r="U49" s="22">
        <v>15000</v>
      </c>
      <c r="V49" s="56">
        <v>0</v>
      </c>
      <c r="W49" s="51"/>
      <c r="X49" s="22">
        <v>18000</v>
      </c>
      <c r="Y49" s="19"/>
      <c r="Z49" s="19"/>
      <c r="AA49" s="22">
        <v>18000</v>
      </c>
      <c r="AB49" s="19"/>
      <c r="AC49" s="19"/>
      <c r="AD49" s="22">
        <v>76000</v>
      </c>
      <c r="AE49" s="22">
        <f t="shared" si="1"/>
        <v>35880</v>
      </c>
      <c r="AF49" s="79"/>
    </row>
    <row r="50" spans="1:32" s="10" customFormat="1" ht="47.25" x14ac:dyDescent="0.25">
      <c r="A50" s="79"/>
      <c r="B50" s="79"/>
      <c r="C50" s="79"/>
      <c r="D50" s="79"/>
      <c r="E50" s="79"/>
      <c r="F50" s="79"/>
      <c r="G50" s="79"/>
      <c r="H50" s="79"/>
      <c r="I50" s="79"/>
      <c r="J50" s="84"/>
      <c r="K50" s="84"/>
      <c r="L50" s="84"/>
      <c r="M50" s="84"/>
      <c r="N50" s="79"/>
      <c r="O50" s="19" t="s">
        <v>170</v>
      </c>
      <c r="P50" s="19" t="s">
        <v>171</v>
      </c>
      <c r="Q50" s="19" t="s">
        <v>43</v>
      </c>
      <c r="R50" s="22">
        <v>1076</v>
      </c>
      <c r="S50" s="22">
        <v>1000</v>
      </c>
      <c r="T50" s="19">
        <v>1849</v>
      </c>
      <c r="U50" s="22">
        <v>1000</v>
      </c>
      <c r="V50" s="56">
        <v>0</v>
      </c>
      <c r="W50" s="51"/>
      <c r="X50" s="22">
        <v>1000</v>
      </c>
      <c r="Y50" s="19"/>
      <c r="Z50" s="19"/>
      <c r="AA50" s="22">
        <v>1000</v>
      </c>
      <c r="AB50" s="19"/>
      <c r="AC50" s="19"/>
      <c r="AD50" s="22">
        <f t="shared" ref="AD50:AD56" si="4">+_xlfn.IFS(Q50="Acumulado",S50+U50+X50+AA50,Q50="Capacidad",AA50,Q50="Flujo",AA50,Q50="Reducción",AA50,Q50="Stock",AA50)</f>
        <v>4000</v>
      </c>
      <c r="AE50" s="22">
        <f t="shared" si="1"/>
        <v>1849</v>
      </c>
      <c r="AF50" s="79"/>
    </row>
    <row r="51" spans="1:32" s="10" customFormat="1" ht="47.25" x14ac:dyDescent="0.25">
      <c r="A51" s="79"/>
      <c r="B51" s="79"/>
      <c r="C51" s="79"/>
      <c r="D51" s="79"/>
      <c r="E51" s="79"/>
      <c r="F51" s="79"/>
      <c r="G51" s="79"/>
      <c r="H51" s="79"/>
      <c r="I51" s="79"/>
      <c r="J51" s="84"/>
      <c r="K51" s="84"/>
      <c r="L51" s="84"/>
      <c r="M51" s="84"/>
      <c r="N51" s="79"/>
      <c r="O51" s="19" t="s">
        <v>172</v>
      </c>
      <c r="P51" s="19" t="s">
        <v>173</v>
      </c>
      <c r="Q51" s="19" t="s">
        <v>43</v>
      </c>
      <c r="R51" s="22">
        <v>0</v>
      </c>
      <c r="S51" s="22">
        <v>0</v>
      </c>
      <c r="T51" s="19"/>
      <c r="U51" s="22">
        <v>43</v>
      </c>
      <c r="V51" s="56">
        <v>0</v>
      </c>
      <c r="W51" s="51"/>
      <c r="X51" s="22">
        <v>719</v>
      </c>
      <c r="Y51" s="19"/>
      <c r="Z51" s="19"/>
      <c r="AA51" s="22">
        <v>806</v>
      </c>
      <c r="AB51" s="19"/>
      <c r="AC51" s="19"/>
      <c r="AD51" s="22">
        <f t="shared" si="4"/>
        <v>1568</v>
      </c>
      <c r="AE51" s="22">
        <f t="shared" si="1"/>
        <v>0</v>
      </c>
      <c r="AF51" s="79"/>
    </row>
    <row r="52" spans="1:32" s="10" customFormat="1" ht="31.5" x14ac:dyDescent="0.25">
      <c r="A52" s="80" t="s">
        <v>32</v>
      </c>
      <c r="B52" s="80" t="s">
        <v>33</v>
      </c>
      <c r="C52" s="80" t="s">
        <v>174</v>
      </c>
      <c r="D52" s="80" t="s">
        <v>35</v>
      </c>
      <c r="E52" s="80" t="s">
        <v>175</v>
      </c>
      <c r="F52" s="80" t="s">
        <v>176</v>
      </c>
      <c r="G52" s="80" t="s">
        <v>177</v>
      </c>
      <c r="H52" s="80" t="s">
        <v>107</v>
      </c>
      <c r="I52" s="80" t="s">
        <v>108</v>
      </c>
      <c r="J52" s="80"/>
      <c r="K52" s="80"/>
      <c r="L52" s="80"/>
      <c r="M52" s="80"/>
      <c r="N52" s="80"/>
      <c r="O52" s="19" t="s">
        <v>178</v>
      </c>
      <c r="P52" s="19" t="s">
        <v>179</v>
      </c>
      <c r="Q52" s="19" t="s">
        <v>43</v>
      </c>
      <c r="R52" s="19">
        <v>0</v>
      </c>
      <c r="S52" s="19">
        <v>1</v>
      </c>
      <c r="T52" s="19">
        <v>1</v>
      </c>
      <c r="U52" s="19">
        <v>1</v>
      </c>
      <c r="V52" s="56">
        <v>1</v>
      </c>
      <c r="W52" s="51"/>
      <c r="X52" s="19">
        <v>1</v>
      </c>
      <c r="Y52" s="19"/>
      <c r="Z52" s="19"/>
      <c r="AA52" s="19">
        <v>1</v>
      </c>
      <c r="AB52" s="19"/>
      <c r="AC52" s="19"/>
      <c r="AD52" s="19">
        <f t="shared" si="4"/>
        <v>4</v>
      </c>
      <c r="AE52" s="25">
        <f t="shared" si="1"/>
        <v>2</v>
      </c>
      <c r="AF52" s="80" t="s">
        <v>147</v>
      </c>
    </row>
    <row r="53" spans="1:32" s="10" customFormat="1" ht="31.5" x14ac:dyDescent="0.25">
      <c r="A53" s="81"/>
      <c r="B53" s="81"/>
      <c r="C53" s="81"/>
      <c r="D53" s="81"/>
      <c r="E53" s="81"/>
      <c r="F53" s="81"/>
      <c r="G53" s="81"/>
      <c r="H53" s="81"/>
      <c r="I53" s="81"/>
      <c r="J53" s="81"/>
      <c r="K53" s="81"/>
      <c r="L53" s="81"/>
      <c r="M53" s="81"/>
      <c r="N53" s="81"/>
      <c r="O53" s="19" t="s">
        <v>180</v>
      </c>
      <c r="P53" s="19" t="s">
        <v>181</v>
      </c>
      <c r="Q53" s="19" t="s">
        <v>43</v>
      </c>
      <c r="R53" s="19">
        <v>0</v>
      </c>
      <c r="S53" s="19">
        <v>0</v>
      </c>
      <c r="T53" s="19">
        <v>0</v>
      </c>
      <c r="U53" s="19">
        <v>5</v>
      </c>
      <c r="V53" s="56">
        <v>2</v>
      </c>
      <c r="W53" s="51"/>
      <c r="X53" s="19">
        <v>3</v>
      </c>
      <c r="Y53" s="19"/>
      <c r="Z53" s="19"/>
      <c r="AA53" s="19">
        <v>3</v>
      </c>
      <c r="AB53" s="19"/>
      <c r="AC53" s="19"/>
      <c r="AD53" s="19">
        <f t="shared" si="4"/>
        <v>11</v>
      </c>
      <c r="AE53" s="25">
        <f t="shared" si="1"/>
        <v>2</v>
      </c>
      <c r="AF53" s="81"/>
    </row>
    <row r="54" spans="1:32" s="10" customFormat="1" ht="31.5" x14ac:dyDescent="0.25">
      <c r="A54" s="81"/>
      <c r="B54" s="81"/>
      <c r="C54" s="81"/>
      <c r="D54" s="81"/>
      <c r="E54" s="81"/>
      <c r="F54" s="81"/>
      <c r="G54" s="81"/>
      <c r="H54" s="81"/>
      <c r="I54" s="81"/>
      <c r="J54" s="81"/>
      <c r="K54" s="81"/>
      <c r="L54" s="81"/>
      <c r="M54" s="81"/>
      <c r="N54" s="81"/>
      <c r="O54" s="19" t="s">
        <v>180</v>
      </c>
      <c r="P54" s="19" t="s">
        <v>182</v>
      </c>
      <c r="Q54" s="19" t="s">
        <v>87</v>
      </c>
      <c r="R54" s="21">
        <v>0</v>
      </c>
      <c r="S54" s="21">
        <v>0</v>
      </c>
      <c r="T54" s="20">
        <v>0</v>
      </c>
      <c r="U54" s="21">
        <v>1</v>
      </c>
      <c r="V54" s="57">
        <v>0.33</v>
      </c>
      <c r="W54" s="51"/>
      <c r="X54" s="21">
        <v>1</v>
      </c>
      <c r="Y54" s="19"/>
      <c r="Z54" s="19"/>
      <c r="AA54" s="21">
        <v>1</v>
      </c>
      <c r="AB54" s="19"/>
      <c r="AC54" s="19"/>
      <c r="AD54" s="21">
        <f t="shared" si="4"/>
        <v>1</v>
      </c>
      <c r="AE54" s="22">
        <f t="shared" si="1"/>
        <v>0.33</v>
      </c>
      <c r="AF54" s="81"/>
    </row>
    <row r="55" spans="1:32" s="10" customFormat="1" ht="31.5" x14ac:dyDescent="0.25">
      <c r="A55" s="81"/>
      <c r="B55" s="81"/>
      <c r="C55" s="81"/>
      <c r="D55" s="81"/>
      <c r="E55" s="81"/>
      <c r="F55" s="81"/>
      <c r="G55" s="81"/>
      <c r="H55" s="81"/>
      <c r="I55" s="81"/>
      <c r="J55" s="81"/>
      <c r="K55" s="81"/>
      <c r="L55" s="81"/>
      <c r="M55" s="81"/>
      <c r="N55" s="81"/>
      <c r="O55" s="19" t="s">
        <v>180</v>
      </c>
      <c r="P55" s="19" t="s">
        <v>183</v>
      </c>
      <c r="Q55" s="19" t="s">
        <v>43</v>
      </c>
      <c r="R55" s="19">
        <v>0</v>
      </c>
      <c r="S55" s="19">
        <v>0</v>
      </c>
      <c r="T55" s="19">
        <v>0</v>
      </c>
      <c r="U55" s="19">
        <v>2</v>
      </c>
      <c r="V55" s="56">
        <v>1</v>
      </c>
      <c r="W55" s="51"/>
      <c r="X55" s="19">
        <v>0</v>
      </c>
      <c r="Y55" s="19"/>
      <c r="Z55" s="19"/>
      <c r="AA55" s="19">
        <v>0</v>
      </c>
      <c r="AB55" s="19"/>
      <c r="AC55" s="19"/>
      <c r="AD55" s="19">
        <f t="shared" si="4"/>
        <v>2</v>
      </c>
      <c r="AE55" s="25">
        <f t="shared" si="1"/>
        <v>1</v>
      </c>
      <c r="AF55" s="81"/>
    </row>
    <row r="56" spans="1:32" s="10" customFormat="1" ht="31.5" x14ac:dyDescent="0.25">
      <c r="A56" s="82"/>
      <c r="B56" s="82"/>
      <c r="C56" s="82"/>
      <c r="D56" s="82"/>
      <c r="E56" s="82"/>
      <c r="F56" s="82"/>
      <c r="G56" s="82"/>
      <c r="H56" s="82"/>
      <c r="I56" s="82"/>
      <c r="J56" s="82"/>
      <c r="K56" s="82"/>
      <c r="L56" s="82"/>
      <c r="M56" s="82"/>
      <c r="N56" s="82"/>
      <c r="O56" s="19" t="s">
        <v>180</v>
      </c>
      <c r="P56" s="19" t="s">
        <v>184</v>
      </c>
      <c r="Q56" s="19" t="s">
        <v>43</v>
      </c>
      <c r="R56" s="19">
        <v>0</v>
      </c>
      <c r="S56" s="19">
        <v>0</v>
      </c>
      <c r="T56" s="19">
        <v>0</v>
      </c>
      <c r="U56" s="19">
        <v>3</v>
      </c>
      <c r="V56" s="56">
        <v>1.2</v>
      </c>
      <c r="W56" s="51"/>
      <c r="X56" s="19">
        <v>3</v>
      </c>
      <c r="Y56" s="19"/>
      <c r="Z56" s="19"/>
      <c r="AA56" s="19">
        <v>3</v>
      </c>
      <c r="AB56" s="19"/>
      <c r="AC56" s="19"/>
      <c r="AD56" s="19">
        <f t="shared" si="4"/>
        <v>9</v>
      </c>
      <c r="AE56" s="25">
        <f t="shared" si="1"/>
        <v>1.2</v>
      </c>
      <c r="AF56" s="82"/>
    </row>
    <row r="57" spans="1:32" s="10" customFormat="1" ht="31.5" customHeight="1" x14ac:dyDescent="0.25">
      <c r="A57" s="80" t="s">
        <v>32</v>
      </c>
      <c r="B57" s="80" t="s">
        <v>33</v>
      </c>
      <c r="C57" s="80" t="s">
        <v>174</v>
      </c>
      <c r="D57" s="80" t="s">
        <v>35</v>
      </c>
      <c r="E57" s="80" t="s">
        <v>175</v>
      </c>
      <c r="F57" s="80" t="s">
        <v>185</v>
      </c>
      <c r="G57" s="80" t="s">
        <v>186</v>
      </c>
      <c r="H57" s="80" t="s">
        <v>107</v>
      </c>
      <c r="I57" s="80" t="s">
        <v>108</v>
      </c>
      <c r="J57" s="80"/>
      <c r="K57" s="80"/>
      <c r="L57" s="80"/>
      <c r="M57" s="80"/>
      <c r="N57" s="80"/>
      <c r="O57" s="19" t="s">
        <v>187</v>
      </c>
      <c r="P57" s="19" t="s">
        <v>188</v>
      </c>
      <c r="Q57" s="19" t="s">
        <v>43</v>
      </c>
      <c r="R57" s="19">
        <v>0</v>
      </c>
      <c r="S57" s="19">
        <v>1</v>
      </c>
      <c r="T57" s="19">
        <v>1</v>
      </c>
      <c r="U57" s="19">
        <v>0</v>
      </c>
      <c r="V57" s="51"/>
      <c r="W57" s="51"/>
      <c r="X57" s="19">
        <v>0</v>
      </c>
      <c r="Y57" s="19"/>
      <c r="Z57" s="19"/>
      <c r="AA57" s="19">
        <v>0</v>
      </c>
      <c r="AB57" s="19"/>
      <c r="AC57" s="19"/>
      <c r="AD57" s="19">
        <v>1</v>
      </c>
      <c r="AE57" s="22">
        <f t="shared" si="1"/>
        <v>1</v>
      </c>
      <c r="AF57" s="80" t="s">
        <v>147</v>
      </c>
    </row>
    <row r="58" spans="1:32" s="10" customFormat="1" x14ac:dyDescent="0.25">
      <c r="A58" s="81"/>
      <c r="B58" s="81"/>
      <c r="C58" s="81"/>
      <c r="D58" s="81"/>
      <c r="E58" s="81"/>
      <c r="F58" s="81"/>
      <c r="G58" s="81"/>
      <c r="H58" s="81"/>
      <c r="I58" s="81"/>
      <c r="J58" s="81"/>
      <c r="K58" s="81"/>
      <c r="L58" s="81"/>
      <c r="M58" s="81"/>
      <c r="N58" s="81"/>
      <c r="O58" s="19" t="s">
        <v>187</v>
      </c>
      <c r="P58" s="19" t="s">
        <v>189</v>
      </c>
      <c r="Q58" s="19" t="s">
        <v>43</v>
      </c>
      <c r="R58" s="19">
        <v>0</v>
      </c>
      <c r="S58" s="19">
        <v>1</v>
      </c>
      <c r="T58" s="19">
        <v>1</v>
      </c>
      <c r="U58" s="19">
        <v>0</v>
      </c>
      <c r="V58" s="51"/>
      <c r="W58" s="51"/>
      <c r="X58" s="19">
        <v>0</v>
      </c>
      <c r="Y58" s="19"/>
      <c r="Z58" s="19"/>
      <c r="AA58" s="19">
        <v>0</v>
      </c>
      <c r="AB58" s="19"/>
      <c r="AC58" s="19"/>
      <c r="AD58" s="19">
        <v>1</v>
      </c>
      <c r="AE58" s="22">
        <f t="shared" si="1"/>
        <v>1</v>
      </c>
      <c r="AF58" s="81"/>
    </row>
    <row r="59" spans="1:32" s="10" customFormat="1" x14ac:dyDescent="0.25">
      <c r="A59" s="81"/>
      <c r="B59" s="81"/>
      <c r="C59" s="81"/>
      <c r="D59" s="81"/>
      <c r="E59" s="81"/>
      <c r="F59" s="81"/>
      <c r="G59" s="81"/>
      <c r="H59" s="81"/>
      <c r="I59" s="81"/>
      <c r="J59" s="81"/>
      <c r="K59" s="81"/>
      <c r="L59" s="81"/>
      <c r="M59" s="81"/>
      <c r="N59" s="81"/>
      <c r="O59" s="19" t="s">
        <v>190</v>
      </c>
      <c r="P59" s="19" t="s">
        <v>191</v>
      </c>
      <c r="Q59" s="19" t="s">
        <v>43</v>
      </c>
      <c r="R59" s="19">
        <v>0</v>
      </c>
      <c r="S59" s="19">
        <v>3</v>
      </c>
      <c r="T59" s="19">
        <v>3</v>
      </c>
      <c r="U59" s="19">
        <v>0</v>
      </c>
      <c r="V59" s="51"/>
      <c r="W59" s="51"/>
      <c r="X59" s="19">
        <v>0</v>
      </c>
      <c r="Y59" s="19"/>
      <c r="Z59" s="19"/>
      <c r="AA59" s="19">
        <v>0</v>
      </c>
      <c r="AB59" s="19"/>
      <c r="AC59" s="19"/>
      <c r="AD59" s="19">
        <v>3</v>
      </c>
      <c r="AE59" s="22">
        <f t="shared" si="1"/>
        <v>3</v>
      </c>
      <c r="AF59" s="81"/>
    </row>
    <row r="60" spans="1:32" s="10" customFormat="1" ht="47.25" x14ac:dyDescent="0.25">
      <c r="A60" s="81"/>
      <c r="B60" s="81"/>
      <c r="C60" s="81"/>
      <c r="D60" s="81"/>
      <c r="E60" s="81"/>
      <c r="F60" s="81"/>
      <c r="G60" s="81"/>
      <c r="H60" s="81"/>
      <c r="I60" s="81"/>
      <c r="J60" s="81"/>
      <c r="K60" s="81"/>
      <c r="L60" s="81"/>
      <c r="M60" s="81"/>
      <c r="N60" s="81"/>
      <c r="O60" s="19" t="s">
        <v>192</v>
      </c>
      <c r="P60" s="19" t="s">
        <v>193</v>
      </c>
      <c r="Q60" s="19" t="s">
        <v>87</v>
      </c>
      <c r="R60" s="20">
        <v>0.9</v>
      </c>
      <c r="S60" s="20">
        <v>0</v>
      </c>
      <c r="T60" s="19"/>
      <c r="U60" s="20">
        <v>0.9</v>
      </c>
      <c r="V60" s="53">
        <v>0.34699999999999998</v>
      </c>
      <c r="W60" s="51"/>
      <c r="X60" s="20">
        <v>0.9</v>
      </c>
      <c r="Y60" s="19"/>
      <c r="Z60" s="19"/>
      <c r="AA60" s="20">
        <v>0.9</v>
      </c>
      <c r="AB60" s="19"/>
      <c r="AC60" s="19"/>
      <c r="AD60" s="20">
        <v>0.9</v>
      </c>
      <c r="AE60" s="20">
        <f t="shared" si="1"/>
        <v>0.34699999999999998</v>
      </c>
      <c r="AF60" s="81"/>
    </row>
    <row r="61" spans="1:32" s="10" customFormat="1" ht="47.25" x14ac:dyDescent="0.25">
      <c r="A61" s="81"/>
      <c r="B61" s="81"/>
      <c r="C61" s="81"/>
      <c r="D61" s="81"/>
      <c r="E61" s="81"/>
      <c r="F61" s="81"/>
      <c r="G61" s="81"/>
      <c r="H61" s="81"/>
      <c r="I61" s="81"/>
      <c r="J61" s="81"/>
      <c r="K61" s="81"/>
      <c r="L61" s="81"/>
      <c r="M61" s="81"/>
      <c r="N61" s="81"/>
      <c r="O61" s="19" t="s">
        <v>194</v>
      </c>
      <c r="P61" s="19" t="s">
        <v>195</v>
      </c>
      <c r="Q61" s="19" t="s">
        <v>80</v>
      </c>
      <c r="R61" s="19">
        <v>23</v>
      </c>
      <c r="S61" s="19">
        <v>0</v>
      </c>
      <c r="T61" s="19"/>
      <c r="U61" s="19">
        <v>20</v>
      </c>
      <c r="V61" s="51">
        <v>24</v>
      </c>
      <c r="W61" s="51"/>
      <c r="X61" s="19">
        <v>18</v>
      </c>
      <c r="Y61" s="19"/>
      <c r="Z61" s="19"/>
      <c r="AA61" s="19">
        <v>16</v>
      </c>
      <c r="AB61" s="19"/>
      <c r="AC61" s="19"/>
      <c r="AD61" s="19">
        <f>+_xlfn.IFS(Q61="Acumulado",S61+U61+X61+AA61,Q61="Capacidad",AA61,Q61="Flujo",AA61,Q61="Reducción",AA61,Q61="Stock",AA61)</f>
        <v>16</v>
      </c>
      <c r="AE61" s="22">
        <f t="shared" si="1"/>
        <v>24</v>
      </c>
      <c r="AF61" s="81"/>
    </row>
    <row r="62" spans="1:32" s="10" customFormat="1" ht="31.5" x14ac:dyDescent="0.25">
      <c r="A62" s="81"/>
      <c r="B62" s="81"/>
      <c r="C62" s="81"/>
      <c r="D62" s="81"/>
      <c r="E62" s="81"/>
      <c r="F62" s="81"/>
      <c r="G62" s="81"/>
      <c r="H62" s="81"/>
      <c r="I62" s="81"/>
      <c r="J62" s="81"/>
      <c r="K62" s="81"/>
      <c r="L62" s="81"/>
      <c r="M62" s="81"/>
      <c r="N62" s="81"/>
      <c r="O62" s="19" t="s">
        <v>192</v>
      </c>
      <c r="P62" s="19" t="s">
        <v>196</v>
      </c>
      <c r="Q62" s="19" t="s">
        <v>80</v>
      </c>
      <c r="R62" s="22">
        <v>6500</v>
      </c>
      <c r="S62" s="19">
        <v>0</v>
      </c>
      <c r="T62" s="19"/>
      <c r="U62" s="22">
        <v>13000</v>
      </c>
      <c r="V62" s="52">
        <v>13108</v>
      </c>
      <c r="W62" s="52"/>
      <c r="X62" s="22">
        <v>26000</v>
      </c>
      <c r="Y62" s="22"/>
      <c r="Z62" s="22"/>
      <c r="AA62" s="22">
        <v>30000</v>
      </c>
      <c r="AB62" s="22"/>
      <c r="AC62" s="22"/>
      <c r="AD62" s="22">
        <f>+_xlfn.IFS(Q62="Acumulado",S62+U62+X62+AA62,Q62="Capacidad",AA62,Q62="Flujo",AA62,Q62="Reducción",AA62,Q62="Stock",AA62)</f>
        <v>30000</v>
      </c>
      <c r="AE62" s="22">
        <f t="shared" si="1"/>
        <v>13108</v>
      </c>
      <c r="AF62" s="81"/>
    </row>
    <row r="63" spans="1:32" s="10" customFormat="1" ht="31.5" x14ac:dyDescent="0.25">
      <c r="A63" s="82"/>
      <c r="B63" s="82"/>
      <c r="C63" s="82"/>
      <c r="D63" s="82"/>
      <c r="E63" s="82"/>
      <c r="F63" s="82"/>
      <c r="G63" s="82"/>
      <c r="H63" s="82"/>
      <c r="I63" s="82"/>
      <c r="J63" s="82"/>
      <c r="K63" s="82"/>
      <c r="L63" s="82"/>
      <c r="M63" s="82"/>
      <c r="N63" s="82"/>
      <c r="O63" s="19" t="s">
        <v>192</v>
      </c>
      <c r="P63" s="19" t="s">
        <v>197</v>
      </c>
      <c r="Q63" s="19" t="s">
        <v>80</v>
      </c>
      <c r="R63" s="19">
        <v>6</v>
      </c>
      <c r="S63" s="19">
        <v>0</v>
      </c>
      <c r="T63" s="19">
        <f>+(26*V63)/100</f>
        <v>0.26</v>
      </c>
      <c r="U63" s="19">
        <v>11</v>
      </c>
      <c r="V63" s="52">
        <v>1</v>
      </c>
      <c r="W63" s="51"/>
      <c r="X63" s="19">
        <v>50</v>
      </c>
      <c r="Y63" s="19"/>
      <c r="Z63" s="19"/>
      <c r="AA63" s="19">
        <v>70</v>
      </c>
      <c r="AB63" s="19"/>
      <c r="AC63" s="19"/>
      <c r="AD63" s="19">
        <f>+_xlfn.IFS(Q63="Acumulado",S63+U63+X63+AA63,Q63="Capacidad",AA63,Q63="Flujo",AA63,Q63="Reducción",AA63,Q63="Stock",AA63)</f>
        <v>70</v>
      </c>
      <c r="AE63" s="22">
        <f t="shared" si="1"/>
        <v>1</v>
      </c>
      <c r="AF63" s="82"/>
    </row>
    <row r="64" spans="1:32" s="10" customFormat="1" ht="78.75" x14ac:dyDescent="0.25">
      <c r="A64" s="19" t="s">
        <v>32</v>
      </c>
      <c r="B64" s="19" t="s">
        <v>33</v>
      </c>
      <c r="C64" s="19" t="s">
        <v>34</v>
      </c>
      <c r="D64" s="19" t="s">
        <v>35</v>
      </c>
      <c r="E64" s="19" t="s">
        <v>36</v>
      </c>
      <c r="F64" s="19" t="s">
        <v>198</v>
      </c>
      <c r="G64" s="19" t="s">
        <v>199</v>
      </c>
      <c r="H64" s="19" t="s">
        <v>107</v>
      </c>
      <c r="I64" s="19" t="s">
        <v>108</v>
      </c>
      <c r="J64" s="26"/>
      <c r="K64" s="26"/>
      <c r="L64" s="26"/>
      <c r="M64" s="26"/>
      <c r="N64" s="19"/>
      <c r="O64" s="19" t="s">
        <v>200</v>
      </c>
      <c r="P64" s="19" t="s">
        <v>201</v>
      </c>
      <c r="Q64" s="19" t="s">
        <v>80</v>
      </c>
      <c r="R64" s="20">
        <v>0</v>
      </c>
      <c r="S64" s="20">
        <v>1</v>
      </c>
      <c r="T64" s="20">
        <v>0.9</v>
      </c>
      <c r="U64" s="20">
        <v>0</v>
      </c>
      <c r="V64" s="57">
        <v>1</v>
      </c>
      <c r="W64" s="51"/>
      <c r="X64" s="20">
        <v>0</v>
      </c>
      <c r="Y64" s="19"/>
      <c r="Z64" s="19"/>
      <c r="AA64" s="20">
        <v>0</v>
      </c>
      <c r="AB64" s="19"/>
      <c r="AC64" s="19"/>
      <c r="AD64" s="21">
        <f>+_xlfn.IFS(Q64="Acumulado",S64+U64+X64+AA64,Q64="Capacidad",S64,Q64="Flujo",S64,Q64="Reducción",S64,Q64="Stock",S64)</f>
        <v>1</v>
      </c>
      <c r="AE64" s="21">
        <f t="shared" si="1"/>
        <v>1</v>
      </c>
      <c r="AF64" s="19" t="s">
        <v>202</v>
      </c>
    </row>
    <row r="65" spans="1:32" s="10" customFormat="1" ht="63" x14ac:dyDescent="0.25">
      <c r="A65" s="19" t="s">
        <v>32</v>
      </c>
      <c r="B65" s="19" t="s">
        <v>33</v>
      </c>
      <c r="C65" s="19" t="s">
        <v>34</v>
      </c>
      <c r="D65" s="19" t="s">
        <v>35</v>
      </c>
      <c r="E65" s="19" t="s">
        <v>36</v>
      </c>
      <c r="F65" s="19" t="s">
        <v>203</v>
      </c>
      <c r="G65" s="19" t="s">
        <v>204</v>
      </c>
      <c r="H65" s="19" t="s">
        <v>107</v>
      </c>
      <c r="I65" s="19" t="s">
        <v>108</v>
      </c>
      <c r="J65" s="26"/>
      <c r="K65" s="26"/>
      <c r="L65" s="26"/>
      <c r="M65" s="26"/>
      <c r="N65" s="19"/>
      <c r="O65" s="19" t="s">
        <v>200</v>
      </c>
      <c r="P65" s="19" t="s">
        <v>201</v>
      </c>
      <c r="Q65" s="19" t="s">
        <v>80</v>
      </c>
      <c r="R65" s="20">
        <v>0</v>
      </c>
      <c r="S65" s="20">
        <v>1</v>
      </c>
      <c r="T65" s="20">
        <v>0.86399999999999999</v>
      </c>
      <c r="U65" s="20">
        <v>0</v>
      </c>
      <c r="V65" s="57">
        <v>1</v>
      </c>
      <c r="W65" s="51"/>
      <c r="X65" s="20">
        <v>0</v>
      </c>
      <c r="Y65" s="19"/>
      <c r="Z65" s="19"/>
      <c r="AA65" s="20">
        <v>0</v>
      </c>
      <c r="AB65" s="19"/>
      <c r="AC65" s="19"/>
      <c r="AD65" s="21">
        <f>+_xlfn.IFS(Q65="Acumulado",S65+U65+X65+AA65,Q65="Capacidad",S65,Q65="Flujo",S65,Q65="Reducción",S65,Q65="Stock",S65)</f>
        <v>1</v>
      </c>
      <c r="AE65" s="21">
        <f t="shared" si="1"/>
        <v>1</v>
      </c>
      <c r="AF65" s="19" t="s">
        <v>202</v>
      </c>
    </row>
    <row r="66" spans="1:32" s="10" customFormat="1" ht="110.25" x14ac:dyDescent="0.25">
      <c r="A66" s="19" t="s">
        <v>32</v>
      </c>
      <c r="B66" s="19" t="s">
        <v>33</v>
      </c>
      <c r="C66" s="19" t="s">
        <v>34</v>
      </c>
      <c r="D66" s="19" t="s">
        <v>35</v>
      </c>
      <c r="E66" s="19" t="s">
        <v>36</v>
      </c>
      <c r="F66" s="19" t="s">
        <v>205</v>
      </c>
      <c r="G66" s="19" t="s">
        <v>206</v>
      </c>
      <c r="H66" s="19" t="s">
        <v>107</v>
      </c>
      <c r="I66" s="19" t="s">
        <v>108</v>
      </c>
      <c r="J66" s="26"/>
      <c r="K66" s="26"/>
      <c r="L66" s="26"/>
      <c r="M66" s="26"/>
      <c r="N66" s="19"/>
      <c r="O66" s="19" t="s">
        <v>200</v>
      </c>
      <c r="P66" s="19" t="s">
        <v>201</v>
      </c>
      <c r="Q66" s="19" t="s">
        <v>43</v>
      </c>
      <c r="R66" s="20">
        <v>0</v>
      </c>
      <c r="S66" s="20">
        <v>0</v>
      </c>
      <c r="T66" s="20"/>
      <c r="U66" s="20">
        <v>0.8</v>
      </c>
      <c r="V66" s="57">
        <v>0.24</v>
      </c>
      <c r="W66" s="51"/>
      <c r="X66" s="20">
        <v>0.2</v>
      </c>
      <c r="Y66" s="19"/>
      <c r="Z66" s="19"/>
      <c r="AA66" s="20">
        <v>0</v>
      </c>
      <c r="AB66" s="19"/>
      <c r="AC66" s="19"/>
      <c r="AD66" s="21">
        <f>+_xlfn.IFS(Q66="Acumulado",S66+U66+X66+AA66,Q66="Capacidad",S66,Q66="Flujo",S66,Q66="Reducción",S66,Q66="Stock",S66)</f>
        <v>1</v>
      </c>
      <c r="AE66" s="21">
        <f t="shared" si="1"/>
        <v>0.24</v>
      </c>
      <c r="AF66" s="19" t="s">
        <v>202</v>
      </c>
    </row>
    <row r="67" spans="1:32" s="10" customFormat="1" ht="110.25" x14ac:dyDescent="0.25">
      <c r="A67" s="19" t="s">
        <v>32</v>
      </c>
      <c r="B67" s="19" t="s">
        <v>33</v>
      </c>
      <c r="C67" s="19" t="s">
        <v>34</v>
      </c>
      <c r="D67" s="19" t="s">
        <v>35</v>
      </c>
      <c r="E67" s="19" t="s">
        <v>36</v>
      </c>
      <c r="F67" s="19" t="s">
        <v>207</v>
      </c>
      <c r="G67" s="19" t="s">
        <v>208</v>
      </c>
      <c r="H67" s="19" t="s">
        <v>107</v>
      </c>
      <c r="I67" s="19" t="s">
        <v>108</v>
      </c>
      <c r="J67" s="26"/>
      <c r="K67" s="26"/>
      <c r="L67" s="26"/>
      <c r="M67" s="26"/>
      <c r="N67" s="19"/>
      <c r="O67" s="19" t="s">
        <v>200</v>
      </c>
      <c r="P67" s="19" t="s">
        <v>201</v>
      </c>
      <c r="Q67" s="19" t="s">
        <v>43</v>
      </c>
      <c r="R67" s="20">
        <v>0</v>
      </c>
      <c r="S67" s="20">
        <v>0</v>
      </c>
      <c r="T67" s="20"/>
      <c r="U67" s="20">
        <v>0.3</v>
      </c>
      <c r="V67" s="57">
        <v>0.3</v>
      </c>
      <c r="W67" s="51"/>
      <c r="X67" s="20">
        <v>0.7</v>
      </c>
      <c r="Y67" s="19"/>
      <c r="Z67" s="19"/>
      <c r="AA67" s="20">
        <v>0</v>
      </c>
      <c r="AB67" s="19"/>
      <c r="AC67" s="19"/>
      <c r="AD67" s="21">
        <f>+_xlfn.IFS(Q67="Acumulado",S67+U67+X67+AA67,Q67="Capacidad",S67,Q67="Flujo",S67,Q67="Reducción",S67,Q67="Stock",S67)</f>
        <v>1</v>
      </c>
      <c r="AE67" s="21">
        <f t="shared" si="1"/>
        <v>0.3</v>
      </c>
      <c r="AF67" s="19" t="s">
        <v>202</v>
      </c>
    </row>
    <row r="68" spans="1:32" s="10" customFormat="1" ht="126" x14ac:dyDescent="0.25">
      <c r="A68" s="19" t="s">
        <v>32</v>
      </c>
      <c r="B68" s="19" t="s">
        <v>33</v>
      </c>
      <c r="C68" s="19" t="s">
        <v>34</v>
      </c>
      <c r="D68" s="19" t="s">
        <v>35</v>
      </c>
      <c r="E68" s="19" t="s">
        <v>36</v>
      </c>
      <c r="F68" s="19" t="s">
        <v>209</v>
      </c>
      <c r="G68" s="19" t="s">
        <v>210</v>
      </c>
      <c r="H68" s="19" t="s">
        <v>107</v>
      </c>
      <c r="I68" s="19" t="s">
        <v>108</v>
      </c>
      <c r="J68" s="26"/>
      <c r="K68" s="26"/>
      <c r="L68" s="26"/>
      <c r="M68" s="26"/>
      <c r="N68" s="19"/>
      <c r="O68" s="19" t="s">
        <v>211</v>
      </c>
      <c r="P68" s="19" t="s">
        <v>212</v>
      </c>
      <c r="Q68" s="19" t="s">
        <v>87</v>
      </c>
      <c r="R68" s="20">
        <v>0</v>
      </c>
      <c r="S68" s="20">
        <v>0</v>
      </c>
      <c r="T68" s="20"/>
      <c r="U68" s="20">
        <v>1</v>
      </c>
      <c r="V68" s="57">
        <v>0.4</v>
      </c>
      <c r="W68" s="51"/>
      <c r="X68" s="20">
        <v>0</v>
      </c>
      <c r="Y68" s="19"/>
      <c r="Z68" s="19"/>
      <c r="AA68" s="20">
        <v>0</v>
      </c>
      <c r="AB68" s="19"/>
      <c r="AC68" s="19"/>
      <c r="AD68" s="21">
        <f>+_xlfn.IFS(Q68="Acumulado",S68+U68+X68+AA68,Q68="Capacidad",S68,Q68="Flujo",U68,Q68="Reducción",S68,Q68="Stock",S68)</f>
        <v>1</v>
      </c>
      <c r="AE68" s="21">
        <f t="shared" si="1"/>
        <v>0.4</v>
      </c>
      <c r="AF68" s="19" t="s">
        <v>202</v>
      </c>
    </row>
    <row r="69" spans="1:32" s="10" customFormat="1" ht="63" x14ac:dyDescent="0.25">
      <c r="A69" s="19" t="s">
        <v>32</v>
      </c>
      <c r="B69" s="19" t="s">
        <v>33</v>
      </c>
      <c r="C69" s="19" t="s">
        <v>34</v>
      </c>
      <c r="D69" s="19" t="s">
        <v>35</v>
      </c>
      <c r="E69" s="19" t="s">
        <v>213</v>
      </c>
      <c r="F69" s="19" t="s">
        <v>214</v>
      </c>
      <c r="G69" s="19" t="s">
        <v>215</v>
      </c>
      <c r="H69" s="19" t="s">
        <v>107</v>
      </c>
      <c r="I69" s="19" t="s">
        <v>108</v>
      </c>
      <c r="J69" s="26"/>
      <c r="K69" s="26"/>
      <c r="L69" s="26"/>
      <c r="M69" s="26"/>
      <c r="N69" s="19"/>
      <c r="O69" s="19" t="s">
        <v>216</v>
      </c>
      <c r="P69" s="19" t="s">
        <v>217</v>
      </c>
      <c r="Q69" s="19" t="s">
        <v>80</v>
      </c>
      <c r="R69" s="27">
        <v>0.879</v>
      </c>
      <c r="S69" s="27">
        <v>0.92259999999999998</v>
      </c>
      <c r="T69" s="27">
        <v>0.92600000000000005</v>
      </c>
      <c r="U69" s="27">
        <v>0.96809999999999996</v>
      </c>
      <c r="V69" s="58">
        <v>0.92800000000000005</v>
      </c>
      <c r="W69" s="51"/>
      <c r="X69" s="27">
        <v>0.97340000000000004</v>
      </c>
      <c r="Y69" s="19"/>
      <c r="Z69" s="19"/>
      <c r="AA69" s="27">
        <v>0.97340000000000004</v>
      </c>
      <c r="AB69" s="19"/>
      <c r="AC69" s="19"/>
      <c r="AD69" s="28">
        <f>+_xlfn.IFS(Q69="Acumulado",S69+U69+X69+AA69,Q69="Capacidad",AA69,Q69="Flujo",AA69,Q69="Reducción",AA69,Q69="Stock",AA69)</f>
        <v>0.97340000000000004</v>
      </c>
      <c r="AE69" s="28">
        <f t="shared" si="1"/>
        <v>0.92800000000000005</v>
      </c>
      <c r="AF69" s="19" t="s">
        <v>218</v>
      </c>
    </row>
    <row r="70" spans="1:32" s="10" customFormat="1" ht="194.25" customHeight="1" x14ac:dyDescent="0.25">
      <c r="A70" s="29" t="s">
        <v>32</v>
      </c>
      <c r="B70" s="29" t="s">
        <v>33</v>
      </c>
      <c r="C70" s="29" t="s">
        <v>52</v>
      </c>
      <c r="D70" s="29" t="s">
        <v>219</v>
      </c>
      <c r="E70" s="29" t="s">
        <v>220</v>
      </c>
      <c r="F70" s="29" t="s">
        <v>221</v>
      </c>
      <c r="G70" s="29" t="s">
        <v>222</v>
      </c>
      <c r="H70" s="29" t="s">
        <v>223</v>
      </c>
      <c r="I70" s="29" t="s">
        <v>224</v>
      </c>
      <c r="J70" s="30">
        <v>38911956431</v>
      </c>
      <c r="K70" s="30">
        <v>37944413561</v>
      </c>
      <c r="L70" s="30"/>
      <c r="M70" s="30"/>
      <c r="N70" s="29" t="s">
        <v>225</v>
      </c>
      <c r="O70" s="11" t="s">
        <v>226</v>
      </c>
      <c r="P70" s="11" t="s">
        <v>227</v>
      </c>
      <c r="Q70" s="11" t="s">
        <v>87</v>
      </c>
      <c r="R70" s="11">
        <v>0</v>
      </c>
      <c r="S70" s="11">
        <v>1</v>
      </c>
      <c r="T70" s="11">
        <v>1</v>
      </c>
      <c r="U70" s="11">
        <v>0</v>
      </c>
      <c r="V70" s="45"/>
      <c r="W70" s="45"/>
      <c r="X70" s="11">
        <v>0</v>
      </c>
      <c r="Y70" s="11"/>
      <c r="Z70" s="11"/>
      <c r="AA70" s="11">
        <v>0</v>
      </c>
      <c r="AB70" s="11"/>
      <c r="AC70" s="11"/>
      <c r="AD70" s="31">
        <f>+_xlfn.IFS(Q70="Acumulado",S70+U70+X70+AA70,Q70="Capacidad",S70,Q70="Flujo",S70,Q70="Reducción",S70,Q70="Stock",S70)</f>
        <v>1</v>
      </c>
      <c r="AE70" s="14">
        <f>+_xlfn.IFS(Q70="Acumulado",T70+V70+Y70+AB70,Q70="Capacidad",V70,Q70="Flujo",T70,Q70="Reducción",T70,Q70="Stock",V70)</f>
        <v>1</v>
      </c>
      <c r="AF70" s="29" t="s">
        <v>228</v>
      </c>
    </row>
    <row r="71" spans="1:32" s="10" customFormat="1" ht="77.45" customHeight="1" x14ac:dyDescent="0.25">
      <c r="A71" s="75" t="s">
        <v>32</v>
      </c>
      <c r="B71" s="75" t="s">
        <v>33</v>
      </c>
      <c r="C71" s="75" t="s">
        <v>52</v>
      </c>
      <c r="D71" s="75" t="s">
        <v>219</v>
      </c>
      <c r="E71" s="75" t="s">
        <v>229</v>
      </c>
      <c r="F71" s="75" t="s">
        <v>230</v>
      </c>
      <c r="G71" s="75" t="s">
        <v>231</v>
      </c>
      <c r="H71" s="75"/>
      <c r="I71" s="75" t="s">
        <v>93</v>
      </c>
      <c r="J71" s="72">
        <v>18175933575</v>
      </c>
      <c r="K71" s="72">
        <v>18175133201</v>
      </c>
      <c r="L71" s="72">
        <v>8608566848</v>
      </c>
      <c r="M71" s="72">
        <v>1708115377</v>
      </c>
      <c r="N71" s="75" t="s">
        <v>232</v>
      </c>
      <c r="O71" s="11" t="s">
        <v>233</v>
      </c>
      <c r="P71" s="11" t="s">
        <v>234</v>
      </c>
      <c r="Q71" s="11" t="s">
        <v>43</v>
      </c>
      <c r="R71" s="11">
        <v>0</v>
      </c>
      <c r="S71" s="11">
        <v>1</v>
      </c>
      <c r="T71" s="11">
        <v>1</v>
      </c>
      <c r="U71" s="11">
        <v>33</v>
      </c>
      <c r="V71" s="45">
        <v>0</v>
      </c>
      <c r="W71" s="45"/>
      <c r="X71" s="11">
        <v>473</v>
      </c>
      <c r="Y71" s="11"/>
      <c r="Z71" s="11"/>
      <c r="AA71" s="11">
        <v>473</v>
      </c>
      <c r="AB71" s="11"/>
      <c r="AC71" s="11"/>
      <c r="AD71" s="31">
        <v>980</v>
      </c>
      <c r="AE71" s="14">
        <f t="shared" ref="AE71:AE80" si="5">+_xlfn.IFS(Q71="Acumulado",T71+V71+Y71+AB71,Q71="Capacidad",V71,Q71="Flujo",V71,Q71="Reducción",T71,Q71="Stock",V71)</f>
        <v>1</v>
      </c>
      <c r="AF71" s="75" t="s">
        <v>228</v>
      </c>
    </row>
    <row r="72" spans="1:32" s="10" customFormat="1" ht="77.45" customHeight="1" x14ac:dyDescent="0.25">
      <c r="A72" s="76"/>
      <c r="B72" s="76"/>
      <c r="C72" s="76"/>
      <c r="D72" s="76"/>
      <c r="E72" s="76"/>
      <c r="F72" s="76"/>
      <c r="G72" s="76"/>
      <c r="H72" s="76"/>
      <c r="I72" s="76"/>
      <c r="J72" s="73"/>
      <c r="K72" s="73"/>
      <c r="L72" s="73"/>
      <c r="M72" s="73"/>
      <c r="N72" s="76"/>
      <c r="O72" s="76" t="s">
        <v>235</v>
      </c>
      <c r="P72" s="11" t="s">
        <v>236</v>
      </c>
      <c r="Q72" s="11" t="s">
        <v>43</v>
      </c>
      <c r="R72" s="11">
        <v>0</v>
      </c>
      <c r="S72" s="11">
        <v>0</v>
      </c>
      <c r="T72" s="11">
        <v>0</v>
      </c>
      <c r="U72" s="11">
        <v>1</v>
      </c>
      <c r="V72" s="45">
        <v>0</v>
      </c>
      <c r="W72" s="45"/>
      <c r="X72" s="11">
        <v>0</v>
      </c>
      <c r="Y72" s="11"/>
      <c r="Z72" s="11"/>
      <c r="AA72" s="11">
        <v>0</v>
      </c>
      <c r="AB72" s="11"/>
      <c r="AC72" s="11"/>
      <c r="AD72" s="31">
        <v>1</v>
      </c>
      <c r="AE72" s="14">
        <f t="shared" si="5"/>
        <v>0</v>
      </c>
      <c r="AF72" s="76"/>
    </row>
    <row r="73" spans="1:32" s="10" customFormat="1" ht="77.45" customHeight="1" x14ac:dyDescent="0.25">
      <c r="A73" s="77"/>
      <c r="B73" s="77"/>
      <c r="C73" s="77"/>
      <c r="D73" s="77"/>
      <c r="E73" s="77"/>
      <c r="F73" s="77"/>
      <c r="G73" s="77"/>
      <c r="H73" s="77"/>
      <c r="I73" s="77"/>
      <c r="J73" s="74"/>
      <c r="K73" s="74"/>
      <c r="L73" s="74"/>
      <c r="M73" s="74"/>
      <c r="N73" s="77"/>
      <c r="O73" s="77"/>
      <c r="P73" s="11" t="s">
        <v>237</v>
      </c>
      <c r="Q73" s="11" t="s">
        <v>43</v>
      </c>
      <c r="R73" s="11">
        <v>0</v>
      </c>
      <c r="S73" s="11">
        <v>0</v>
      </c>
      <c r="T73" s="11">
        <v>0</v>
      </c>
      <c r="U73" s="11">
        <v>1</v>
      </c>
      <c r="V73" s="45">
        <v>0</v>
      </c>
      <c r="W73" s="45"/>
      <c r="X73" s="11">
        <v>0</v>
      </c>
      <c r="Y73" s="11"/>
      <c r="Z73" s="11"/>
      <c r="AA73" s="11">
        <v>0</v>
      </c>
      <c r="AB73" s="11"/>
      <c r="AC73" s="11"/>
      <c r="AD73" s="31">
        <v>1</v>
      </c>
      <c r="AE73" s="14">
        <f t="shared" si="5"/>
        <v>0</v>
      </c>
      <c r="AF73" s="77"/>
    </row>
    <row r="74" spans="1:32" s="10" customFormat="1" ht="77.45" customHeight="1" x14ac:dyDescent="0.25">
      <c r="A74" s="75" t="s">
        <v>32</v>
      </c>
      <c r="B74" s="75" t="s">
        <v>33</v>
      </c>
      <c r="C74" s="75" t="s">
        <v>52</v>
      </c>
      <c r="D74" s="75" t="s">
        <v>219</v>
      </c>
      <c r="E74" s="75" t="s">
        <v>238</v>
      </c>
      <c r="F74" s="75" t="s">
        <v>239</v>
      </c>
      <c r="G74" s="75" t="s">
        <v>240</v>
      </c>
      <c r="H74" s="75"/>
      <c r="I74" s="75" t="s">
        <v>93</v>
      </c>
      <c r="J74" s="75"/>
      <c r="K74" s="75"/>
      <c r="L74" s="83">
        <v>48335433152</v>
      </c>
      <c r="M74" s="83">
        <v>23457237500</v>
      </c>
      <c r="N74" s="75" t="s">
        <v>241</v>
      </c>
      <c r="O74" s="32" t="s">
        <v>242</v>
      </c>
      <c r="P74" s="11" t="s">
        <v>243</v>
      </c>
      <c r="Q74" s="11" t="s">
        <v>87</v>
      </c>
      <c r="R74" s="11">
        <v>0</v>
      </c>
      <c r="S74" s="11">
        <v>0</v>
      </c>
      <c r="T74" s="11">
        <v>0</v>
      </c>
      <c r="U74" s="11">
        <v>840</v>
      </c>
      <c r="V74" s="45">
        <v>751</v>
      </c>
      <c r="W74" s="45"/>
      <c r="X74" s="11">
        <v>840</v>
      </c>
      <c r="Y74" s="11">
        <v>840</v>
      </c>
      <c r="Z74" s="11">
        <v>840</v>
      </c>
      <c r="AA74" s="11">
        <v>840</v>
      </c>
      <c r="AB74" s="11">
        <v>840</v>
      </c>
      <c r="AC74" s="11">
        <v>840</v>
      </c>
      <c r="AD74" s="31">
        <v>840</v>
      </c>
      <c r="AE74" s="14">
        <f t="shared" si="5"/>
        <v>751</v>
      </c>
      <c r="AF74" s="75" t="s">
        <v>244</v>
      </c>
    </row>
    <row r="75" spans="1:32" s="10" customFormat="1" ht="77.45" customHeight="1" x14ac:dyDescent="0.25">
      <c r="A75" s="77"/>
      <c r="B75" s="77"/>
      <c r="C75" s="77"/>
      <c r="D75" s="77"/>
      <c r="E75" s="77"/>
      <c r="F75" s="77"/>
      <c r="G75" s="77"/>
      <c r="H75" s="77"/>
      <c r="I75" s="77"/>
      <c r="J75" s="77"/>
      <c r="K75" s="77"/>
      <c r="L75" s="77"/>
      <c r="M75" s="77"/>
      <c r="N75" s="77"/>
      <c r="O75" s="32" t="s">
        <v>245</v>
      </c>
      <c r="P75" s="11" t="s">
        <v>246</v>
      </c>
      <c r="Q75" s="11" t="s">
        <v>87</v>
      </c>
      <c r="R75" s="11">
        <v>0</v>
      </c>
      <c r="S75" s="11">
        <v>0</v>
      </c>
      <c r="T75" s="11">
        <v>0</v>
      </c>
      <c r="U75" s="11">
        <v>705</v>
      </c>
      <c r="V75" s="45">
        <v>650</v>
      </c>
      <c r="W75" s="45"/>
      <c r="X75" s="11">
        <v>705</v>
      </c>
      <c r="Y75" s="11">
        <v>705</v>
      </c>
      <c r="Z75" s="11">
        <v>705</v>
      </c>
      <c r="AA75" s="11">
        <v>705</v>
      </c>
      <c r="AB75" s="11">
        <v>705</v>
      </c>
      <c r="AC75" s="11">
        <v>705</v>
      </c>
      <c r="AD75" s="31">
        <v>705</v>
      </c>
      <c r="AE75" s="14">
        <f t="shared" si="5"/>
        <v>650</v>
      </c>
      <c r="AF75" s="77"/>
    </row>
    <row r="76" spans="1:32" s="10" customFormat="1" ht="204.75" x14ac:dyDescent="0.25">
      <c r="A76" s="11" t="s">
        <v>32</v>
      </c>
      <c r="B76" s="11" t="s">
        <v>33</v>
      </c>
      <c r="C76" s="11" t="s">
        <v>247</v>
      </c>
      <c r="D76" s="11" t="s">
        <v>219</v>
      </c>
      <c r="E76" s="11" t="s">
        <v>248</v>
      </c>
      <c r="F76" s="11" t="s">
        <v>249</v>
      </c>
      <c r="G76" s="11" t="s">
        <v>250</v>
      </c>
      <c r="H76" s="11" t="s">
        <v>251</v>
      </c>
      <c r="I76" s="11" t="s">
        <v>93</v>
      </c>
      <c r="J76" s="17">
        <v>9448979509</v>
      </c>
      <c r="K76" s="17">
        <v>9448979509</v>
      </c>
      <c r="L76" s="17">
        <v>4328000000</v>
      </c>
      <c r="M76" s="17">
        <v>1151977418</v>
      </c>
      <c r="N76" s="11" t="s">
        <v>252</v>
      </c>
      <c r="O76" s="11" t="s">
        <v>253</v>
      </c>
      <c r="P76" s="11" t="s">
        <v>254</v>
      </c>
      <c r="Q76" s="11" t="s">
        <v>43</v>
      </c>
      <c r="R76" s="14">
        <v>0</v>
      </c>
      <c r="S76" s="14">
        <v>6000</v>
      </c>
      <c r="T76" s="14">
        <v>6744</v>
      </c>
      <c r="U76" s="14">
        <v>7000</v>
      </c>
      <c r="V76" s="45">
        <v>0</v>
      </c>
      <c r="W76" s="45"/>
      <c r="X76" s="14">
        <v>8000</v>
      </c>
      <c r="Y76" s="11"/>
      <c r="Z76" s="11"/>
      <c r="AA76" s="14">
        <v>9000</v>
      </c>
      <c r="AB76" s="11"/>
      <c r="AC76" s="11"/>
      <c r="AD76" s="14">
        <f>+_xlfn.IFS(Q76="Acumulado",S76+U76+X76+AA76,Q76="Capacidad",AA76,Q76="Flujo",AA76,Q76="Reducción",AA76,Q76="Stock",AA76)</f>
        <v>30000</v>
      </c>
      <c r="AE76" s="14">
        <f t="shared" si="5"/>
        <v>6744</v>
      </c>
      <c r="AF76" s="11" t="s">
        <v>255</v>
      </c>
    </row>
    <row r="77" spans="1:32" s="10" customFormat="1" ht="267.75" x14ac:dyDescent="0.25">
      <c r="A77" s="11" t="s">
        <v>32</v>
      </c>
      <c r="B77" s="11" t="s">
        <v>33</v>
      </c>
      <c r="C77" s="11" t="s">
        <v>256</v>
      </c>
      <c r="D77" s="11" t="s">
        <v>219</v>
      </c>
      <c r="E77" s="11" t="s">
        <v>257</v>
      </c>
      <c r="F77" s="11" t="s">
        <v>258</v>
      </c>
      <c r="G77" s="11" t="s">
        <v>259</v>
      </c>
      <c r="H77" s="11"/>
      <c r="I77" s="11" t="s">
        <v>260</v>
      </c>
      <c r="J77" s="17">
        <v>34252422340</v>
      </c>
      <c r="K77" s="17">
        <v>16939368978</v>
      </c>
      <c r="L77" s="17">
        <v>26528247498</v>
      </c>
      <c r="M77" s="17">
        <v>4874924775</v>
      </c>
      <c r="N77" s="11" t="s">
        <v>261</v>
      </c>
      <c r="O77" s="11" t="s">
        <v>262</v>
      </c>
      <c r="P77" s="11" t="s">
        <v>263</v>
      </c>
      <c r="Q77" s="11" t="s">
        <v>80</v>
      </c>
      <c r="R77" s="11">
        <v>35</v>
      </c>
      <c r="S77" s="11">
        <v>37</v>
      </c>
      <c r="T77" s="11">
        <v>36</v>
      </c>
      <c r="U77" s="11">
        <v>35</v>
      </c>
      <c r="V77" s="45">
        <v>36</v>
      </c>
      <c r="W77" s="45"/>
      <c r="X77" s="11">
        <v>35</v>
      </c>
      <c r="Y77" s="11"/>
      <c r="Z77" s="11"/>
      <c r="AA77" s="11">
        <v>47</v>
      </c>
      <c r="AB77" s="11"/>
      <c r="AC77" s="11"/>
      <c r="AD77" s="11">
        <f>+_xlfn.IFS(Q77="Acumulado",S77+U77+X77+AA77,Q77="Capacidad",AA77,Q77="Flujo",AA77,Q77="Reducción",AA77,Q77="Stock",AA77)</f>
        <v>47</v>
      </c>
      <c r="AE77" s="14">
        <f t="shared" si="5"/>
        <v>36</v>
      </c>
      <c r="AF77" s="11" t="s">
        <v>264</v>
      </c>
    </row>
    <row r="78" spans="1:32" s="10" customFormat="1" ht="120.75" customHeight="1" x14ac:dyDescent="0.25">
      <c r="A78" s="11" t="s">
        <v>32</v>
      </c>
      <c r="B78" s="11" t="s">
        <v>33</v>
      </c>
      <c r="C78" s="11" t="s">
        <v>52</v>
      </c>
      <c r="D78" s="11" t="s">
        <v>219</v>
      </c>
      <c r="E78" s="11" t="s">
        <v>265</v>
      </c>
      <c r="F78" s="11" t="s">
        <v>266</v>
      </c>
      <c r="G78" s="11" t="s">
        <v>267</v>
      </c>
      <c r="H78" s="11"/>
      <c r="I78" s="11" t="s">
        <v>260</v>
      </c>
      <c r="J78" s="17">
        <v>203776757187</v>
      </c>
      <c r="K78" s="17">
        <v>202990291893</v>
      </c>
      <c r="L78" s="17">
        <v>163357591840</v>
      </c>
      <c r="M78" s="17">
        <v>2220312040</v>
      </c>
      <c r="N78" s="11" t="s">
        <v>268</v>
      </c>
      <c r="O78" s="11" t="s">
        <v>269</v>
      </c>
      <c r="P78" s="11" t="s">
        <v>270</v>
      </c>
      <c r="Q78" s="11" t="s">
        <v>80</v>
      </c>
      <c r="R78" s="14">
        <v>5638</v>
      </c>
      <c r="S78" s="14">
        <v>5638</v>
      </c>
      <c r="T78" s="14">
        <v>1231</v>
      </c>
      <c r="U78" s="14">
        <v>2290</v>
      </c>
      <c r="V78" s="59">
        <v>1231</v>
      </c>
      <c r="W78" s="45"/>
      <c r="X78" s="14">
        <v>7806</v>
      </c>
      <c r="Y78" s="11"/>
      <c r="Z78" s="11"/>
      <c r="AA78" s="14">
        <v>10000</v>
      </c>
      <c r="AB78" s="11"/>
      <c r="AC78" s="11"/>
      <c r="AD78" s="14">
        <f>+_xlfn.IFS(Q78="Acumulado",S78+U78+X78+AA78,Q78="Capacidad",AA78,Q78="Flujo",AA78,Q78="Reducción",AA78,Q78="Stock",AA78)</f>
        <v>10000</v>
      </c>
      <c r="AE78" s="14">
        <f t="shared" si="5"/>
        <v>1231</v>
      </c>
      <c r="AF78" s="11" t="s">
        <v>264</v>
      </c>
    </row>
    <row r="79" spans="1:32" s="10" customFormat="1" ht="94.5" x14ac:dyDescent="0.25">
      <c r="A79" s="11" t="s">
        <v>32</v>
      </c>
      <c r="B79" s="11" t="s">
        <v>33</v>
      </c>
      <c r="C79" s="11" t="s">
        <v>52</v>
      </c>
      <c r="D79" s="11" t="s">
        <v>219</v>
      </c>
      <c r="E79" s="11" t="s">
        <v>271</v>
      </c>
      <c r="F79" s="11" t="s">
        <v>272</v>
      </c>
      <c r="G79" s="11" t="s">
        <v>273</v>
      </c>
      <c r="H79" s="11"/>
      <c r="I79" s="11" t="s">
        <v>260</v>
      </c>
      <c r="J79" s="17">
        <v>75173394309</v>
      </c>
      <c r="K79" s="17">
        <v>51534733268</v>
      </c>
      <c r="L79" s="17">
        <v>198151960110</v>
      </c>
      <c r="M79" s="17">
        <v>2244636890</v>
      </c>
      <c r="N79" s="11" t="s">
        <v>274</v>
      </c>
      <c r="O79" s="11" t="s">
        <v>275</v>
      </c>
      <c r="P79" s="11" t="s">
        <v>276</v>
      </c>
      <c r="Q79" s="11" t="s">
        <v>43</v>
      </c>
      <c r="R79" s="14">
        <v>5803</v>
      </c>
      <c r="S79" s="14">
        <v>0</v>
      </c>
      <c r="T79" s="11">
        <v>0</v>
      </c>
      <c r="U79" s="14">
        <v>200000</v>
      </c>
      <c r="V79" s="59">
        <v>90467</v>
      </c>
      <c r="W79" s="45"/>
      <c r="X79" s="14">
        <v>152000</v>
      </c>
      <c r="Y79" s="11"/>
      <c r="Z79" s="11"/>
      <c r="AA79" s="14">
        <v>145000</v>
      </c>
      <c r="AB79" s="11"/>
      <c r="AC79" s="11"/>
      <c r="AD79" s="14">
        <v>497000</v>
      </c>
      <c r="AE79" s="14">
        <f t="shared" si="5"/>
        <v>90467</v>
      </c>
      <c r="AF79" s="11" t="s">
        <v>264</v>
      </c>
    </row>
    <row r="80" spans="1:32" s="10" customFormat="1" ht="78.75" x14ac:dyDescent="0.25">
      <c r="A80" s="11" t="s">
        <v>32</v>
      </c>
      <c r="B80" s="11" t="s">
        <v>33</v>
      </c>
      <c r="C80" s="11" t="s">
        <v>34</v>
      </c>
      <c r="D80" s="11" t="s">
        <v>219</v>
      </c>
      <c r="E80" s="11" t="s">
        <v>213</v>
      </c>
      <c r="F80" s="11" t="s">
        <v>277</v>
      </c>
      <c r="G80" s="11" t="s">
        <v>278</v>
      </c>
      <c r="H80" s="11"/>
      <c r="I80" s="11" t="s">
        <v>93</v>
      </c>
      <c r="J80" s="17">
        <v>4109988338</v>
      </c>
      <c r="K80" s="17">
        <v>4109988338</v>
      </c>
      <c r="L80" s="17">
        <v>6000000000</v>
      </c>
      <c r="M80" s="17">
        <v>6000000000</v>
      </c>
      <c r="N80" s="11" t="s">
        <v>279</v>
      </c>
      <c r="O80" s="11" t="s">
        <v>280</v>
      </c>
      <c r="P80" s="12" t="s">
        <v>281</v>
      </c>
      <c r="Q80" s="11" t="s">
        <v>43</v>
      </c>
      <c r="R80" s="11">
        <v>17</v>
      </c>
      <c r="S80" s="11">
        <v>17</v>
      </c>
      <c r="T80" s="11">
        <v>17</v>
      </c>
      <c r="U80" s="11">
        <v>23</v>
      </c>
      <c r="V80" s="45">
        <v>8</v>
      </c>
      <c r="W80" s="45"/>
      <c r="X80" s="11">
        <v>24</v>
      </c>
      <c r="Y80" s="11"/>
      <c r="Z80" s="11"/>
      <c r="AA80" s="11">
        <v>26</v>
      </c>
      <c r="AB80" s="11"/>
      <c r="AC80" s="11"/>
      <c r="AD80" s="11">
        <f>+_xlfn.IFS(Q80="Acumulado",S80+U80+X80+AA80,Q80="Capacidad",AA80,Q80="Flujo",AA80,Q80="Reducción",AA80,Q80="Stock",AA80)</f>
        <v>90</v>
      </c>
      <c r="AE80" s="14">
        <f t="shared" si="5"/>
        <v>25</v>
      </c>
      <c r="AF80" s="11" t="s">
        <v>98</v>
      </c>
    </row>
    <row r="81" spans="1:32" s="10" customFormat="1" ht="78.75" x14ac:dyDescent="0.25">
      <c r="A81" s="19" t="s">
        <v>32</v>
      </c>
      <c r="B81" s="19" t="s">
        <v>33</v>
      </c>
      <c r="C81" s="19" t="s">
        <v>34</v>
      </c>
      <c r="D81" s="19" t="s">
        <v>219</v>
      </c>
      <c r="E81" s="19" t="s">
        <v>213</v>
      </c>
      <c r="F81" s="19" t="s">
        <v>282</v>
      </c>
      <c r="G81" s="19" t="s">
        <v>283</v>
      </c>
      <c r="H81" s="19" t="s">
        <v>107</v>
      </c>
      <c r="I81" s="19" t="s">
        <v>108</v>
      </c>
      <c r="J81" s="26"/>
      <c r="K81" s="26"/>
      <c r="L81" s="26"/>
      <c r="M81" s="26"/>
      <c r="N81" s="19"/>
      <c r="O81" s="19" t="s">
        <v>284</v>
      </c>
      <c r="P81" s="19" t="s">
        <v>285</v>
      </c>
      <c r="Q81" s="19" t="s">
        <v>87</v>
      </c>
      <c r="R81" s="20">
        <v>0</v>
      </c>
      <c r="S81" s="20">
        <v>1</v>
      </c>
      <c r="T81" s="20">
        <v>1</v>
      </c>
      <c r="U81" s="20">
        <v>0</v>
      </c>
      <c r="V81" s="51"/>
      <c r="W81" s="51"/>
      <c r="X81" s="20">
        <v>0</v>
      </c>
      <c r="Y81" s="19"/>
      <c r="Z81" s="19"/>
      <c r="AA81" s="20">
        <v>0</v>
      </c>
      <c r="AB81" s="19"/>
      <c r="AC81" s="19"/>
      <c r="AD81" s="21">
        <f>+_xlfn.IFS(Q81="Acumulado",S81+U81+X81+AA81,Q81="Capacidad",S81,Q81="Flujo",S81,Q81="Reducción",S81,Q81="Stock",S81)</f>
        <v>1</v>
      </c>
      <c r="AE81" s="21">
        <f>+_xlfn.IFS(Q81="Acumulado",T81+V81+Y81+AB81,Q81="Capacidad",V81,Q81="Flujo",T81,Q81="Reducción",T81,Q81="Stock",V81)</f>
        <v>1</v>
      </c>
      <c r="AF81" s="19" t="s">
        <v>202</v>
      </c>
    </row>
    <row r="82" spans="1:32" s="10" customFormat="1" ht="87" customHeight="1" x14ac:dyDescent="0.25">
      <c r="A82" s="71" t="s">
        <v>32</v>
      </c>
      <c r="B82" s="71" t="s">
        <v>131</v>
      </c>
      <c r="C82" s="71" t="s">
        <v>286</v>
      </c>
      <c r="D82" s="71" t="s">
        <v>287</v>
      </c>
      <c r="E82" s="71" t="s">
        <v>288</v>
      </c>
      <c r="F82" s="71" t="s">
        <v>93</v>
      </c>
      <c r="G82" s="71" t="s">
        <v>289</v>
      </c>
      <c r="H82" s="71" t="s">
        <v>290</v>
      </c>
      <c r="I82" s="71" t="s">
        <v>93</v>
      </c>
      <c r="J82" s="78">
        <v>16314586842</v>
      </c>
      <c r="K82" s="78">
        <v>16273408091</v>
      </c>
      <c r="L82" s="78">
        <v>13933406893</v>
      </c>
      <c r="M82" s="78">
        <v>3697439272</v>
      </c>
      <c r="N82" s="71" t="s">
        <v>252</v>
      </c>
      <c r="O82" s="11" t="s">
        <v>291</v>
      </c>
      <c r="P82" s="11" t="s">
        <v>292</v>
      </c>
      <c r="Q82" s="11" t="s">
        <v>43</v>
      </c>
      <c r="R82" s="14">
        <v>9674719</v>
      </c>
      <c r="S82" s="14">
        <v>800000</v>
      </c>
      <c r="T82" s="14">
        <v>823654</v>
      </c>
      <c r="U82" s="14">
        <v>1000000</v>
      </c>
      <c r="V82" s="45">
        <v>0</v>
      </c>
      <c r="W82" s="45"/>
      <c r="X82" s="14">
        <v>850000</v>
      </c>
      <c r="Y82" s="11"/>
      <c r="Z82" s="11"/>
      <c r="AA82" s="14">
        <v>1050000</v>
      </c>
      <c r="AB82" s="11"/>
      <c r="AC82" s="11"/>
      <c r="AD82" s="14">
        <f t="shared" ref="AD82:AD107" si="6">+_xlfn.IFS(Q82="Acumulado",S82+U82+X82+AA82,Q82="Capacidad",AA82,Q82="Flujo",AA82,Q82="Reducción",AA82,Q82="Stock",AA82)</f>
        <v>3700000</v>
      </c>
      <c r="AE82" s="14">
        <f t="shared" ref="AE82:AE121" si="7">+_xlfn.IFS(Q82="Acumulado",T82+V82+Y82+AB82,Q82="Capacidad",V82,Q82="Flujo",V82,Q82="Reducción",T82,Q82="Stock",V82)</f>
        <v>823654</v>
      </c>
      <c r="AF82" s="71" t="s">
        <v>255</v>
      </c>
    </row>
    <row r="83" spans="1:32" s="10" customFormat="1" ht="87" customHeight="1" x14ac:dyDescent="0.25">
      <c r="A83" s="71"/>
      <c r="B83" s="71"/>
      <c r="C83" s="71"/>
      <c r="D83" s="71"/>
      <c r="E83" s="71"/>
      <c r="F83" s="71"/>
      <c r="G83" s="71"/>
      <c r="H83" s="71"/>
      <c r="I83" s="71"/>
      <c r="J83" s="78"/>
      <c r="K83" s="78"/>
      <c r="L83" s="78"/>
      <c r="M83" s="78"/>
      <c r="N83" s="71"/>
      <c r="O83" s="11" t="s">
        <v>293</v>
      </c>
      <c r="P83" s="11" t="s">
        <v>294</v>
      </c>
      <c r="Q83" s="11" t="s">
        <v>43</v>
      </c>
      <c r="R83" s="14">
        <v>0</v>
      </c>
      <c r="S83" s="14">
        <v>90000</v>
      </c>
      <c r="T83" s="14">
        <v>106650</v>
      </c>
      <c r="U83" s="14">
        <v>120000</v>
      </c>
      <c r="V83" s="45">
        <v>0</v>
      </c>
      <c r="W83" s="45"/>
      <c r="X83" s="14">
        <v>140000</v>
      </c>
      <c r="Y83" s="11"/>
      <c r="Z83" s="11"/>
      <c r="AA83" s="14">
        <v>150000</v>
      </c>
      <c r="AB83" s="11"/>
      <c r="AC83" s="11"/>
      <c r="AD83" s="14">
        <f t="shared" si="6"/>
        <v>500000</v>
      </c>
      <c r="AE83" s="14">
        <f t="shared" si="7"/>
        <v>106650</v>
      </c>
      <c r="AF83" s="71"/>
    </row>
    <row r="84" spans="1:32" s="10" customFormat="1" ht="87" customHeight="1" x14ac:dyDescent="0.25">
      <c r="A84" s="71"/>
      <c r="B84" s="71"/>
      <c r="C84" s="71"/>
      <c r="D84" s="71"/>
      <c r="E84" s="71"/>
      <c r="F84" s="71"/>
      <c r="G84" s="71"/>
      <c r="H84" s="71"/>
      <c r="I84" s="71"/>
      <c r="J84" s="78"/>
      <c r="K84" s="78"/>
      <c r="L84" s="78"/>
      <c r="M84" s="78"/>
      <c r="N84" s="71"/>
      <c r="O84" s="11" t="s">
        <v>295</v>
      </c>
      <c r="P84" s="11" t="s">
        <v>296</v>
      </c>
      <c r="Q84" s="11" t="s">
        <v>43</v>
      </c>
      <c r="R84" s="14">
        <v>0</v>
      </c>
      <c r="S84" s="14">
        <v>1500</v>
      </c>
      <c r="T84" s="11">
        <v>1500</v>
      </c>
      <c r="U84" s="14">
        <v>1500</v>
      </c>
      <c r="V84" s="45">
        <v>0</v>
      </c>
      <c r="W84" s="45"/>
      <c r="X84" s="14">
        <v>1500</v>
      </c>
      <c r="Y84" s="11"/>
      <c r="Z84" s="11"/>
      <c r="AA84" s="14">
        <v>1500</v>
      </c>
      <c r="AB84" s="11"/>
      <c r="AC84" s="11"/>
      <c r="AD84" s="14">
        <f t="shared" si="6"/>
        <v>6000</v>
      </c>
      <c r="AE84" s="14">
        <f t="shared" si="7"/>
        <v>1500</v>
      </c>
      <c r="AF84" s="71"/>
    </row>
    <row r="85" spans="1:32" s="10" customFormat="1" ht="87" customHeight="1" x14ac:dyDescent="0.25">
      <c r="A85" s="71"/>
      <c r="B85" s="71"/>
      <c r="C85" s="71"/>
      <c r="D85" s="71"/>
      <c r="E85" s="71"/>
      <c r="F85" s="71"/>
      <c r="G85" s="71"/>
      <c r="H85" s="71"/>
      <c r="I85" s="71"/>
      <c r="J85" s="78"/>
      <c r="K85" s="78"/>
      <c r="L85" s="78"/>
      <c r="M85" s="78"/>
      <c r="N85" s="71"/>
      <c r="O85" s="11" t="s">
        <v>297</v>
      </c>
      <c r="P85" s="11" t="s">
        <v>298</v>
      </c>
      <c r="Q85" s="11" t="s">
        <v>80</v>
      </c>
      <c r="R85" s="14">
        <v>122278</v>
      </c>
      <c r="S85" s="14">
        <v>150000</v>
      </c>
      <c r="T85" s="14">
        <v>122278</v>
      </c>
      <c r="U85" s="14">
        <v>200000</v>
      </c>
      <c r="V85" s="59">
        <v>122278</v>
      </c>
      <c r="W85" s="45"/>
      <c r="X85" s="14">
        <v>250000</v>
      </c>
      <c r="Y85" s="11"/>
      <c r="Z85" s="11"/>
      <c r="AA85" s="14">
        <v>360000</v>
      </c>
      <c r="AB85" s="11"/>
      <c r="AC85" s="11"/>
      <c r="AD85" s="14">
        <f t="shared" si="6"/>
        <v>360000</v>
      </c>
      <c r="AE85" s="14">
        <f t="shared" si="7"/>
        <v>122278</v>
      </c>
      <c r="AF85" s="71"/>
    </row>
    <row r="86" spans="1:32" s="10" customFormat="1" ht="63" customHeight="1" x14ac:dyDescent="0.25">
      <c r="A86" s="75" t="s">
        <v>32</v>
      </c>
      <c r="B86" s="75" t="s">
        <v>33</v>
      </c>
      <c r="C86" s="75" t="s">
        <v>34</v>
      </c>
      <c r="D86" s="75" t="s">
        <v>287</v>
      </c>
      <c r="E86" s="75" t="s">
        <v>299</v>
      </c>
      <c r="F86" s="75" t="s">
        <v>300</v>
      </c>
      <c r="G86" s="75" t="s">
        <v>301</v>
      </c>
      <c r="H86" s="75" t="s">
        <v>302</v>
      </c>
      <c r="I86" s="75" t="s">
        <v>93</v>
      </c>
      <c r="J86" s="72">
        <v>3968615597</v>
      </c>
      <c r="K86" s="72">
        <v>3968615597</v>
      </c>
      <c r="L86" s="72">
        <v>5500000000</v>
      </c>
      <c r="M86" s="72">
        <v>5500000000</v>
      </c>
      <c r="N86" s="75" t="s">
        <v>303</v>
      </c>
      <c r="O86" s="11" t="s">
        <v>304</v>
      </c>
      <c r="P86" s="11" t="s">
        <v>305</v>
      </c>
      <c r="Q86" s="11" t="s">
        <v>43</v>
      </c>
      <c r="R86" s="11">
        <v>5</v>
      </c>
      <c r="S86" s="11">
        <v>6</v>
      </c>
      <c r="T86" s="11">
        <v>5</v>
      </c>
      <c r="U86" s="11">
        <v>7</v>
      </c>
      <c r="V86" s="45">
        <v>0</v>
      </c>
      <c r="W86" s="45"/>
      <c r="X86" s="11">
        <v>8</v>
      </c>
      <c r="Y86" s="11"/>
      <c r="Z86" s="11"/>
      <c r="AA86" s="11">
        <v>9</v>
      </c>
      <c r="AB86" s="11"/>
      <c r="AC86" s="11"/>
      <c r="AD86" s="11">
        <f t="shared" si="6"/>
        <v>30</v>
      </c>
      <c r="AE86" s="14">
        <f t="shared" si="7"/>
        <v>5</v>
      </c>
      <c r="AF86" s="75" t="s">
        <v>98</v>
      </c>
    </row>
    <row r="87" spans="1:32" s="10" customFormat="1" ht="31.5" x14ac:dyDescent="0.25">
      <c r="A87" s="77"/>
      <c r="B87" s="77"/>
      <c r="C87" s="77"/>
      <c r="D87" s="77"/>
      <c r="E87" s="77"/>
      <c r="F87" s="77"/>
      <c r="G87" s="77"/>
      <c r="H87" s="77"/>
      <c r="I87" s="77"/>
      <c r="J87" s="74"/>
      <c r="K87" s="74"/>
      <c r="L87" s="74"/>
      <c r="M87" s="74"/>
      <c r="N87" s="77"/>
      <c r="O87" s="11" t="s">
        <v>306</v>
      </c>
      <c r="P87" s="11" t="s">
        <v>306</v>
      </c>
      <c r="Q87" s="11" t="s">
        <v>43</v>
      </c>
      <c r="R87" s="11">
        <v>0</v>
      </c>
      <c r="S87" s="14">
        <v>2866</v>
      </c>
      <c r="T87" s="11">
        <v>0</v>
      </c>
      <c r="U87" s="14">
        <v>3702</v>
      </c>
      <c r="V87" s="59">
        <v>1971</v>
      </c>
      <c r="W87" s="59"/>
      <c r="X87" s="14">
        <v>3712</v>
      </c>
      <c r="Y87" s="14"/>
      <c r="Z87" s="14"/>
      <c r="AA87" s="14">
        <v>1720</v>
      </c>
      <c r="AB87" s="14"/>
      <c r="AC87" s="14"/>
      <c r="AD87" s="14">
        <f t="shared" si="6"/>
        <v>12000</v>
      </c>
      <c r="AE87" s="14">
        <f t="shared" si="7"/>
        <v>1971</v>
      </c>
      <c r="AF87" s="77"/>
    </row>
    <row r="88" spans="1:32" s="10" customFormat="1" ht="172.5" customHeight="1" x14ac:dyDescent="0.25">
      <c r="A88" s="11" t="s">
        <v>32</v>
      </c>
      <c r="B88" s="11" t="s">
        <v>33</v>
      </c>
      <c r="C88" s="11" t="s">
        <v>34</v>
      </c>
      <c r="D88" s="11" t="s">
        <v>287</v>
      </c>
      <c r="E88" s="11" t="s">
        <v>299</v>
      </c>
      <c r="F88" s="11" t="s">
        <v>307</v>
      </c>
      <c r="G88" s="11" t="s">
        <v>308</v>
      </c>
      <c r="H88" s="11" t="s">
        <v>309</v>
      </c>
      <c r="I88" s="11" t="s">
        <v>93</v>
      </c>
      <c r="J88" s="17">
        <v>4418740110</v>
      </c>
      <c r="K88" s="17">
        <v>4418740110</v>
      </c>
      <c r="L88" s="17">
        <v>7000000000</v>
      </c>
      <c r="M88" s="17">
        <v>7000000000</v>
      </c>
      <c r="N88" s="11" t="s">
        <v>310</v>
      </c>
      <c r="O88" s="11" t="s">
        <v>311</v>
      </c>
      <c r="P88" s="11" t="s">
        <v>312</v>
      </c>
      <c r="Q88" s="11" t="s">
        <v>43</v>
      </c>
      <c r="R88" s="14">
        <v>60000</v>
      </c>
      <c r="S88" s="14">
        <v>100000</v>
      </c>
      <c r="T88" s="14">
        <v>112626</v>
      </c>
      <c r="U88" s="14">
        <v>100000</v>
      </c>
      <c r="V88" s="59">
        <v>30734</v>
      </c>
      <c r="W88" s="45"/>
      <c r="X88" s="14">
        <v>100000</v>
      </c>
      <c r="Y88" s="11"/>
      <c r="Z88" s="11"/>
      <c r="AA88" s="14">
        <v>100000</v>
      </c>
      <c r="AB88" s="11"/>
      <c r="AC88" s="11"/>
      <c r="AD88" s="14">
        <f t="shared" si="6"/>
        <v>400000</v>
      </c>
      <c r="AE88" s="14">
        <f t="shared" si="7"/>
        <v>143360</v>
      </c>
      <c r="AF88" s="11" t="s">
        <v>98</v>
      </c>
    </row>
    <row r="89" spans="1:32" s="10" customFormat="1" ht="31.5" x14ac:dyDescent="0.25">
      <c r="A89" s="80" t="s">
        <v>32</v>
      </c>
      <c r="B89" s="80" t="s">
        <v>104</v>
      </c>
      <c r="C89" s="80" t="s">
        <v>313</v>
      </c>
      <c r="D89" s="80" t="s">
        <v>287</v>
      </c>
      <c r="E89" s="80" t="s">
        <v>314</v>
      </c>
      <c r="F89" s="80" t="s">
        <v>315</v>
      </c>
      <c r="G89" s="80" t="s">
        <v>316</v>
      </c>
      <c r="H89" s="80" t="s">
        <v>107</v>
      </c>
      <c r="I89" s="80" t="s">
        <v>108</v>
      </c>
      <c r="J89" s="80"/>
      <c r="K89" s="80"/>
      <c r="L89" s="80"/>
      <c r="M89" s="80"/>
      <c r="N89" s="80"/>
      <c r="O89" s="19" t="s">
        <v>317</v>
      </c>
      <c r="P89" s="19" t="s">
        <v>318</v>
      </c>
      <c r="Q89" s="19" t="s">
        <v>43</v>
      </c>
      <c r="R89" s="19">
        <v>0</v>
      </c>
      <c r="S89" s="19">
        <v>1</v>
      </c>
      <c r="T89" s="19">
        <v>1</v>
      </c>
      <c r="U89" s="19">
        <v>0</v>
      </c>
      <c r="V89" s="51"/>
      <c r="W89" s="51"/>
      <c r="X89" s="19">
        <v>0</v>
      </c>
      <c r="Y89" s="19"/>
      <c r="Z89" s="19"/>
      <c r="AA89" s="19">
        <v>0</v>
      </c>
      <c r="AB89" s="19"/>
      <c r="AC89" s="19"/>
      <c r="AD89" s="19">
        <f t="shared" si="6"/>
        <v>1</v>
      </c>
      <c r="AE89" s="22">
        <f t="shared" si="7"/>
        <v>1</v>
      </c>
      <c r="AF89" s="80" t="s">
        <v>147</v>
      </c>
    </row>
    <row r="90" spans="1:32" s="10" customFormat="1" x14ac:dyDescent="0.25">
      <c r="A90" s="81"/>
      <c r="B90" s="81"/>
      <c r="C90" s="81"/>
      <c r="D90" s="81"/>
      <c r="E90" s="81"/>
      <c r="F90" s="81"/>
      <c r="G90" s="81"/>
      <c r="H90" s="81"/>
      <c r="I90" s="81"/>
      <c r="J90" s="81"/>
      <c r="K90" s="81"/>
      <c r="L90" s="81"/>
      <c r="M90" s="81"/>
      <c r="N90" s="81"/>
      <c r="O90" s="19" t="s">
        <v>319</v>
      </c>
      <c r="P90" s="19" t="s">
        <v>320</v>
      </c>
      <c r="Q90" s="19" t="s">
        <v>43</v>
      </c>
      <c r="R90" s="19">
        <v>0</v>
      </c>
      <c r="S90" s="19">
        <v>0</v>
      </c>
      <c r="T90" s="19">
        <v>0</v>
      </c>
      <c r="U90" s="19">
        <v>20</v>
      </c>
      <c r="V90" s="51">
        <v>9</v>
      </c>
      <c r="W90" s="51"/>
      <c r="X90" s="19">
        <v>20</v>
      </c>
      <c r="Y90" s="19"/>
      <c r="Z90" s="19"/>
      <c r="AA90" s="19">
        <v>20</v>
      </c>
      <c r="AB90" s="19"/>
      <c r="AC90" s="19"/>
      <c r="AD90" s="19">
        <f t="shared" si="6"/>
        <v>60</v>
      </c>
      <c r="AE90" s="22">
        <f t="shared" si="7"/>
        <v>9</v>
      </c>
      <c r="AF90" s="81"/>
    </row>
    <row r="91" spans="1:32" s="10" customFormat="1" x14ac:dyDescent="0.25">
      <c r="A91" s="82"/>
      <c r="B91" s="82"/>
      <c r="C91" s="82"/>
      <c r="D91" s="82"/>
      <c r="E91" s="82"/>
      <c r="F91" s="82"/>
      <c r="G91" s="82"/>
      <c r="H91" s="82"/>
      <c r="I91" s="82"/>
      <c r="J91" s="82"/>
      <c r="K91" s="82"/>
      <c r="L91" s="82"/>
      <c r="M91" s="82"/>
      <c r="N91" s="82"/>
      <c r="O91" s="19" t="s">
        <v>321</v>
      </c>
      <c r="P91" s="19" t="s">
        <v>322</v>
      </c>
      <c r="Q91" s="19" t="s">
        <v>43</v>
      </c>
      <c r="R91" s="19">
        <v>0</v>
      </c>
      <c r="S91" s="19">
        <v>0</v>
      </c>
      <c r="T91" s="19">
        <v>0</v>
      </c>
      <c r="U91" s="19">
        <v>1</v>
      </c>
      <c r="V91" s="51">
        <v>0.4</v>
      </c>
      <c r="W91" s="51"/>
      <c r="X91" s="19">
        <v>1</v>
      </c>
      <c r="Y91" s="19"/>
      <c r="Z91" s="19"/>
      <c r="AA91" s="19">
        <v>1</v>
      </c>
      <c r="AB91" s="19"/>
      <c r="AC91" s="19"/>
      <c r="AD91" s="19">
        <f t="shared" si="6"/>
        <v>3</v>
      </c>
      <c r="AE91" s="24">
        <f t="shared" si="7"/>
        <v>0.4</v>
      </c>
      <c r="AF91" s="82"/>
    </row>
    <row r="92" spans="1:32" s="10" customFormat="1" ht="60.75" customHeight="1" x14ac:dyDescent="0.25">
      <c r="A92" s="33" t="s">
        <v>32</v>
      </c>
      <c r="B92" s="33" t="s">
        <v>104</v>
      </c>
      <c r="C92" s="33" t="s">
        <v>313</v>
      </c>
      <c r="D92" s="33" t="s">
        <v>287</v>
      </c>
      <c r="E92" s="33" t="s">
        <v>36</v>
      </c>
      <c r="F92" s="34" t="s">
        <v>323</v>
      </c>
      <c r="G92" s="34" t="s">
        <v>324</v>
      </c>
      <c r="H92" s="34" t="s">
        <v>107</v>
      </c>
      <c r="I92" s="34" t="s">
        <v>108</v>
      </c>
      <c r="J92" s="34"/>
      <c r="K92" s="34"/>
      <c r="L92" s="34"/>
      <c r="M92" s="34"/>
      <c r="N92" s="34"/>
      <c r="O92" s="19" t="s">
        <v>200</v>
      </c>
      <c r="P92" s="19" t="s">
        <v>201</v>
      </c>
      <c r="Q92" s="19" t="s">
        <v>43</v>
      </c>
      <c r="R92" s="20">
        <v>0</v>
      </c>
      <c r="S92" s="20">
        <v>0</v>
      </c>
      <c r="T92" s="19"/>
      <c r="U92" s="20">
        <v>0.3</v>
      </c>
      <c r="V92" s="50">
        <v>0.27</v>
      </c>
      <c r="W92" s="51"/>
      <c r="X92" s="20">
        <v>0.7</v>
      </c>
      <c r="Y92" s="19"/>
      <c r="Z92" s="19"/>
      <c r="AA92" s="20">
        <v>0</v>
      </c>
      <c r="AB92" s="19"/>
      <c r="AC92" s="19"/>
      <c r="AD92" s="21">
        <f t="shared" si="6"/>
        <v>1</v>
      </c>
      <c r="AE92" s="21">
        <f t="shared" si="7"/>
        <v>0.27</v>
      </c>
      <c r="AF92" s="34" t="s">
        <v>202</v>
      </c>
    </row>
    <row r="93" spans="1:32" s="10" customFormat="1" ht="126" x14ac:dyDescent="0.25">
      <c r="A93" s="33" t="s">
        <v>32</v>
      </c>
      <c r="B93" s="33" t="s">
        <v>104</v>
      </c>
      <c r="C93" s="33" t="s">
        <v>313</v>
      </c>
      <c r="D93" s="33" t="s">
        <v>287</v>
      </c>
      <c r="E93" s="33" t="s">
        <v>36</v>
      </c>
      <c r="F93" s="34" t="s">
        <v>325</v>
      </c>
      <c r="G93" s="34" t="s">
        <v>326</v>
      </c>
      <c r="H93" s="34" t="s">
        <v>107</v>
      </c>
      <c r="I93" s="34" t="s">
        <v>108</v>
      </c>
      <c r="J93" s="34"/>
      <c r="K93" s="34"/>
      <c r="L93" s="34"/>
      <c r="M93" s="34"/>
      <c r="N93" s="34"/>
      <c r="O93" s="19" t="s">
        <v>200</v>
      </c>
      <c r="P93" s="19" t="s">
        <v>201</v>
      </c>
      <c r="Q93" s="19" t="s">
        <v>43</v>
      </c>
      <c r="R93" s="20">
        <v>0</v>
      </c>
      <c r="S93" s="20">
        <v>0</v>
      </c>
      <c r="T93" s="19"/>
      <c r="U93" s="20">
        <v>1</v>
      </c>
      <c r="V93" s="50">
        <v>0.12</v>
      </c>
      <c r="W93" s="51"/>
      <c r="X93" s="20">
        <v>0</v>
      </c>
      <c r="Y93" s="19"/>
      <c r="Z93" s="19"/>
      <c r="AA93" s="20">
        <v>0</v>
      </c>
      <c r="AB93" s="19"/>
      <c r="AC93" s="19"/>
      <c r="AD93" s="21">
        <f t="shared" si="6"/>
        <v>1</v>
      </c>
      <c r="AE93" s="21">
        <f t="shared" si="7"/>
        <v>0.12</v>
      </c>
      <c r="AF93" s="34" t="s">
        <v>202</v>
      </c>
    </row>
    <row r="94" spans="1:32" s="10" customFormat="1" ht="141.75" x14ac:dyDescent="0.25">
      <c r="A94" s="33" t="s">
        <v>32</v>
      </c>
      <c r="B94" s="33" t="s">
        <v>104</v>
      </c>
      <c r="C94" s="33" t="s">
        <v>313</v>
      </c>
      <c r="D94" s="33" t="s">
        <v>287</v>
      </c>
      <c r="E94" s="33" t="s">
        <v>36</v>
      </c>
      <c r="F94" s="34" t="s">
        <v>327</v>
      </c>
      <c r="G94" s="34" t="s">
        <v>328</v>
      </c>
      <c r="H94" s="34" t="s">
        <v>107</v>
      </c>
      <c r="I94" s="34" t="s">
        <v>108</v>
      </c>
      <c r="J94" s="34"/>
      <c r="K94" s="34"/>
      <c r="L94" s="34"/>
      <c r="M94" s="34"/>
      <c r="N94" s="34"/>
      <c r="O94" s="19" t="s">
        <v>329</v>
      </c>
      <c r="P94" s="19" t="s">
        <v>330</v>
      </c>
      <c r="Q94" s="19" t="s">
        <v>43</v>
      </c>
      <c r="R94" s="19">
        <v>0</v>
      </c>
      <c r="S94" s="19">
        <v>0</v>
      </c>
      <c r="T94" s="19"/>
      <c r="U94" s="19">
        <v>6</v>
      </c>
      <c r="V94" s="51">
        <v>0</v>
      </c>
      <c r="W94" s="51"/>
      <c r="X94" s="19">
        <v>0</v>
      </c>
      <c r="Y94" s="19"/>
      <c r="Z94" s="19"/>
      <c r="AA94" s="19">
        <v>0</v>
      </c>
      <c r="AB94" s="19"/>
      <c r="AC94" s="19"/>
      <c r="AD94" s="35">
        <f t="shared" si="6"/>
        <v>6</v>
      </c>
      <c r="AE94" s="22">
        <f t="shared" si="7"/>
        <v>0</v>
      </c>
      <c r="AF94" s="34" t="s">
        <v>202</v>
      </c>
    </row>
    <row r="95" spans="1:32" s="10" customFormat="1" ht="30.95" customHeight="1" x14ac:dyDescent="0.25">
      <c r="A95" s="71" t="s">
        <v>32</v>
      </c>
      <c r="B95" s="71" t="s">
        <v>104</v>
      </c>
      <c r="C95" s="71" t="s">
        <v>331</v>
      </c>
      <c r="D95" s="71" t="s">
        <v>332</v>
      </c>
      <c r="E95" s="71" t="s">
        <v>333</v>
      </c>
      <c r="F95" s="71" t="s">
        <v>334</v>
      </c>
      <c r="G95" s="71" t="s">
        <v>335</v>
      </c>
      <c r="H95" s="71" t="s">
        <v>336</v>
      </c>
      <c r="I95" s="71" t="s">
        <v>337</v>
      </c>
      <c r="J95" s="78">
        <v>55408992633</v>
      </c>
      <c r="K95" s="78">
        <v>51409660114</v>
      </c>
      <c r="L95" s="78">
        <v>57891961421</v>
      </c>
      <c r="M95" s="78">
        <v>8282902920</v>
      </c>
      <c r="N95" s="71" t="s">
        <v>338</v>
      </c>
      <c r="O95" s="11" t="s">
        <v>339</v>
      </c>
      <c r="P95" s="11" t="s">
        <v>340</v>
      </c>
      <c r="Q95" s="11" t="s">
        <v>43</v>
      </c>
      <c r="R95" s="14">
        <v>0</v>
      </c>
      <c r="S95" s="14">
        <v>500000</v>
      </c>
      <c r="T95" s="14">
        <v>0</v>
      </c>
      <c r="U95" s="14">
        <v>1000000</v>
      </c>
      <c r="V95" s="45">
        <v>0</v>
      </c>
      <c r="W95" s="47"/>
      <c r="X95" s="14">
        <v>1000000</v>
      </c>
      <c r="Y95" s="11"/>
      <c r="Z95" s="11"/>
      <c r="AA95" s="14">
        <v>1000000</v>
      </c>
      <c r="AB95" s="11"/>
      <c r="AC95" s="11"/>
      <c r="AD95" s="14">
        <f t="shared" si="6"/>
        <v>3500000</v>
      </c>
      <c r="AE95" s="14">
        <f t="shared" si="7"/>
        <v>0</v>
      </c>
      <c r="AF95" s="71" t="s">
        <v>341</v>
      </c>
    </row>
    <row r="96" spans="1:32" s="10" customFormat="1" ht="28.5" customHeight="1" x14ac:dyDescent="0.25">
      <c r="A96" s="71"/>
      <c r="B96" s="71"/>
      <c r="C96" s="71"/>
      <c r="D96" s="71"/>
      <c r="E96" s="71"/>
      <c r="F96" s="71"/>
      <c r="G96" s="71"/>
      <c r="H96" s="71"/>
      <c r="I96" s="71"/>
      <c r="J96" s="78"/>
      <c r="K96" s="78"/>
      <c r="L96" s="78"/>
      <c r="M96" s="78"/>
      <c r="N96" s="71"/>
      <c r="O96" s="11" t="s">
        <v>342</v>
      </c>
      <c r="P96" s="11" t="s">
        <v>343</v>
      </c>
      <c r="Q96" s="11" t="s">
        <v>43</v>
      </c>
      <c r="R96" s="11">
        <v>0</v>
      </c>
      <c r="S96" s="11">
        <v>7</v>
      </c>
      <c r="T96" s="11">
        <v>2</v>
      </c>
      <c r="U96" s="11">
        <v>10</v>
      </c>
      <c r="V96" s="45">
        <v>3</v>
      </c>
      <c r="W96" s="47"/>
      <c r="X96" s="11">
        <v>10</v>
      </c>
      <c r="Y96" s="11"/>
      <c r="Z96" s="11"/>
      <c r="AA96" s="11">
        <v>7</v>
      </c>
      <c r="AB96" s="11"/>
      <c r="AC96" s="11"/>
      <c r="AD96" s="11">
        <f t="shared" si="6"/>
        <v>34</v>
      </c>
      <c r="AE96" s="14">
        <f t="shared" si="7"/>
        <v>5</v>
      </c>
      <c r="AF96" s="71"/>
    </row>
    <row r="97" spans="1:32" s="10" customFormat="1" ht="39" customHeight="1" x14ac:dyDescent="0.25">
      <c r="A97" s="71"/>
      <c r="B97" s="71"/>
      <c r="C97" s="71"/>
      <c r="D97" s="71"/>
      <c r="E97" s="71"/>
      <c r="F97" s="71"/>
      <c r="G97" s="71"/>
      <c r="H97" s="71"/>
      <c r="I97" s="71"/>
      <c r="J97" s="78"/>
      <c r="K97" s="78"/>
      <c r="L97" s="78"/>
      <c r="M97" s="78"/>
      <c r="N97" s="71"/>
      <c r="O97" s="11" t="s">
        <v>344</v>
      </c>
      <c r="P97" s="11" t="s">
        <v>345</v>
      </c>
      <c r="Q97" s="11" t="s">
        <v>80</v>
      </c>
      <c r="R97" s="15">
        <v>0.18</v>
      </c>
      <c r="S97" s="15">
        <v>0.21</v>
      </c>
      <c r="T97" s="15">
        <v>0.22720000000000001</v>
      </c>
      <c r="U97" s="15">
        <v>0.24</v>
      </c>
      <c r="V97" s="54">
        <v>0.24</v>
      </c>
      <c r="W97" s="47"/>
      <c r="X97" s="15">
        <v>0.27</v>
      </c>
      <c r="Y97" s="11"/>
      <c r="Z97" s="11"/>
      <c r="AA97" s="15">
        <v>0.3</v>
      </c>
      <c r="AB97" s="11"/>
      <c r="AC97" s="11"/>
      <c r="AD97" s="16">
        <f t="shared" si="6"/>
        <v>0.3</v>
      </c>
      <c r="AE97" s="16">
        <f t="shared" si="7"/>
        <v>0.24</v>
      </c>
      <c r="AF97" s="71"/>
    </row>
    <row r="98" spans="1:32" s="10" customFormat="1" ht="32.1" customHeight="1" x14ac:dyDescent="0.25">
      <c r="A98" s="71"/>
      <c r="B98" s="71"/>
      <c r="C98" s="71"/>
      <c r="D98" s="71"/>
      <c r="E98" s="71"/>
      <c r="F98" s="71"/>
      <c r="G98" s="71"/>
      <c r="H98" s="71"/>
      <c r="I98" s="71"/>
      <c r="J98" s="78"/>
      <c r="K98" s="78"/>
      <c r="L98" s="78"/>
      <c r="M98" s="78"/>
      <c r="N98" s="71"/>
      <c r="O98" s="11" t="s">
        <v>346</v>
      </c>
      <c r="P98" s="11" t="s">
        <v>347</v>
      </c>
      <c r="Q98" s="11" t="s">
        <v>80</v>
      </c>
      <c r="R98" s="15">
        <v>0.11</v>
      </c>
      <c r="S98" s="15">
        <v>0.25</v>
      </c>
      <c r="T98" s="15">
        <v>0.33</v>
      </c>
      <c r="U98" s="15">
        <v>0.5</v>
      </c>
      <c r="V98" s="54">
        <v>0.34833430742255989</v>
      </c>
      <c r="W98" s="47"/>
      <c r="X98" s="15">
        <v>0.75</v>
      </c>
      <c r="Y98" s="11"/>
      <c r="Z98" s="11"/>
      <c r="AA98" s="15">
        <v>0.9</v>
      </c>
      <c r="AB98" s="11"/>
      <c r="AC98" s="11"/>
      <c r="AD98" s="16">
        <f t="shared" si="6"/>
        <v>0.9</v>
      </c>
      <c r="AE98" s="16">
        <f t="shared" si="7"/>
        <v>0.34833430742255989</v>
      </c>
      <c r="AF98" s="71"/>
    </row>
    <row r="99" spans="1:32" s="10" customFormat="1" ht="41.45" customHeight="1" x14ac:dyDescent="0.25">
      <c r="A99" s="71"/>
      <c r="B99" s="71"/>
      <c r="C99" s="71"/>
      <c r="D99" s="71"/>
      <c r="E99" s="71"/>
      <c r="F99" s="71"/>
      <c r="G99" s="71"/>
      <c r="H99" s="71"/>
      <c r="I99" s="71"/>
      <c r="J99" s="78"/>
      <c r="K99" s="78"/>
      <c r="L99" s="78"/>
      <c r="M99" s="78"/>
      <c r="N99" s="71"/>
      <c r="O99" s="11" t="s">
        <v>348</v>
      </c>
      <c r="P99" s="11" t="s">
        <v>349</v>
      </c>
      <c r="Q99" s="11" t="s">
        <v>43</v>
      </c>
      <c r="R99" s="11">
        <v>20</v>
      </c>
      <c r="S99" s="11">
        <v>1</v>
      </c>
      <c r="T99" s="11">
        <v>3</v>
      </c>
      <c r="U99" s="11">
        <v>2</v>
      </c>
      <c r="V99" s="45">
        <v>1</v>
      </c>
      <c r="W99" s="47"/>
      <c r="X99" s="11">
        <v>2</v>
      </c>
      <c r="Y99" s="11"/>
      <c r="Z99" s="11"/>
      <c r="AA99" s="11">
        <v>1</v>
      </c>
      <c r="AB99" s="11"/>
      <c r="AC99" s="11"/>
      <c r="AD99" s="11">
        <f t="shared" si="6"/>
        <v>6</v>
      </c>
      <c r="AE99" s="14">
        <f t="shared" si="7"/>
        <v>4</v>
      </c>
      <c r="AF99" s="71"/>
    </row>
    <row r="100" spans="1:32" s="10" customFormat="1" ht="29.1" customHeight="1" x14ac:dyDescent="0.25">
      <c r="A100" s="71"/>
      <c r="B100" s="71"/>
      <c r="C100" s="71"/>
      <c r="D100" s="71"/>
      <c r="E100" s="71"/>
      <c r="F100" s="71"/>
      <c r="G100" s="71"/>
      <c r="H100" s="71"/>
      <c r="I100" s="71"/>
      <c r="J100" s="78"/>
      <c r="K100" s="78"/>
      <c r="L100" s="78"/>
      <c r="M100" s="78"/>
      <c r="N100" s="71"/>
      <c r="O100" s="11" t="s">
        <v>350</v>
      </c>
      <c r="P100" s="11" t="s">
        <v>351</v>
      </c>
      <c r="Q100" s="11" t="s">
        <v>80</v>
      </c>
      <c r="R100" s="15">
        <v>0.09</v>
      </c>
      <c r="S100" s="15">
        <v>0.15</v>
      </c>
      <c r="T100" s="15">
        <v>0.15</v>
      </c>
      <c r="U100" s="15">
        <v>0.25</v>
      </c>
      <c r="V100" s="54">
        <v>0.23</v>
      </c>
      <c r="W100" s="47"/>
      <c r="X100" s="15">
        <v>0.36</v>
      </c>
      <c r="Y100" s="11"/>
      <c r="Z100" s="11"/>
      <c r="AA100" s="15">
        <v>0.5</v>
      </c>
      <c r="AB100" s="11"/>
      <c r="AC100" s="11"/>
      <c r="AD100" s="16">
        <f t="shared" si="6"/>
        <v>0.5</v>
      </c>
      <c r="AE100" s="16">
        <f t="shared" si="7"/>
        <v>0.23</v>
      </c>
      <c r="AF100" s="71"/>
    </row>
    <row r="101" spans="1:32" s="10" customFormat="1" ht="35.450000000000003" customHeight="1" x14ac:dyDescent="0.25">
      <c r="A101" s="71"/>
      <c r="B101" s="71"/>
      <c r="C101" s="71"/>
      <c r="D101" s="71"/>
      <c r="E101" s="71"/>
      <c r="F101" s="71"/>
      <c r="G101" s="71"/>
      <c r="H101" s="71"/>
      <c r="I101" s="71"/>
      <c r="J101" s="78"/>
      <c r="K101" s="78"/>
      <c r="L101" s="78"/>
      <c r="M101" s="78"/>
      <c r="N101" s="71"/>
      <c r="O101" s="11" t="s">
        <v>350</v>
      </c>
      <c r="P101" s="11" t="s">
        <v>352</v>
      </c>
      <c r="Q101" s="11" t="s">
        <v>80</v>
      </c>
      <c r="R101" s="15">
        <v>0.01</v>
      </c>
      <c r="S101" s="15">
        <v>0.11</v>
      </c>
      <c r="T101" s="15">
        <v>0.11</v>
      </c>
      <c r="U101" s="15">
        <v>0.25</v>
      </c>
      <c r="V101" s="54">
        <v>0.17</v>
      </c>
      <c r="W101" s="47"/>
      <c r="X101" s="15">
        <v>0.41</v>
      </c>
      <c r="Y101" s="11"/>
      <c r="Z101" s="11"/>
      <c r="AA101" s="15">
        <v>0.6</v>
      </c>
      <c r="AB101" s="11"/>
      <c r="AC101" s="11"/>
      <c r="AD101" s="16">
        <f t="shared" si="6"/>
        <v>0.6</v>
      </c>
      <c r="AE101" s="16">
        <f t="shared" si="7"/>
        <v>0.17</v>
      </c>
      <c r="AF101" s="71"/>
    </row>
    <row r="102" spans="1:32" s="10" customFormat="1" ht="35.450000000000003" customHeight="1" x14ac:dyDescent="0.25">
      <c r="A102" s="71"/>
      <c r="B102" s="71"/>
      <c r="C102" s="71"/>
      <c r="D102" s="71"/>
      <c r="E102" s="71"/>
      <c r="F102" s="71"/>
      <c r="G102" s="71"/>
      <c r="H102" s="71"/>
      <c r="I102" s="71"/>
      <c r="J102" s="78"/>
      <c r="K102" s="78"/>
      <c r="L102" s="78"/>
      <c r="M102" s="78"/>
      <c r="N102" s="71"/>
      <c r="O102" s="11" t="s">
        <v>353</v>
      </c>
      <c r="P102" s="11" t="s">
        <v>354</v>
      </c>
      <c r="Q102" s="11" t="s">
        <v>43</v>
      </c>
      <c r="R102" s="11">
        <v>0</v>
      </c>
      <c r="S102" s="11">
        <v>10</v>
      </c>
      <c r="T102" s="11">
        <v>22</v>
      </c>
      <c r="U102" s="11">
        <v>50</v>
      </c>
      <c r="V102" s="45">
        <v>0</v>
      </c>
      <c r="W102" s="47"/>
      <c r="X102" s="11">
        <v>70</v>
      </c>
      <c r="Y102" s="11"/>
      <c r="Z102" s="11"/>
      <c r="AA102" s="11">
        <v>70</v>
      </c>
      <c r="AB102" s="11"/>
      <c r="AC102" s="11"/>
      <c r="AD102" s="11">
        <f t="shared" si="6"/>
        <v>200</v>
      </c>
      <c r="AE102" s="14">
        <f t="shared" si="7"/>
        <v>22</v>
      </c>
      <c r="AF102" s="71"/>
    </row>
    <row r="103" spans="1:32" s="10" customFormat="1" ht="35.450000000000003" customHeight="1" x14ac:dyDescent="0.25">
      <c r="A103" s="71"/>
      <c r="B103" s="71"/>
      <c r="C103" s="71"/>
      <c r="D103" s="71"/>
      <c r="E103" s="71"/>
      <c r="F103" s="71"/>
      <c r="G103" s="71"/>
      <c r="H103" s="71"/>
      <c r="I103" s="71"/>
      <c r="J103" s="78"/>
      <c r="K103" s="78"/>
      <c r="L103" s="78"/>
      <c r="M103" s="78"/>
      <c r="N103" s="71"/>
      <c r="O103" s="11" t="s">
        <v>355</v>
      </c>
      <c r="P103" s="11" t="s">
        <v>356</v>
      </c>
      <c r="Q103" s="11" t="s">
        <v>80</v>
      </c>
      <c r="R103" s="15">
        <v>0</v>
      </c>
      <c r="S103" s="15">
        <v>0.25</v>
      </c>
      <c r="T103" s="15">
        <v>0.41</v>
      </c>
      <c r="U103" s="15">
        <v>0.5</v>
      </c>
      <c r="V103" s="54">
        <v>0.32</v>
      </c>
      <c r="W103" s="47"/>
      <c r="X103" s="15">
        <v>0.75</v>
      </c>
      <c r="Y103" s="11"/>
      <c r="Z103" s="11"/>
      <c r="AA103" s="15">
        <v>1</v>
      </c>
      <c r="AB103" s="11"/>
      <c r="AC103" s="11"/>
      <c r="AD103" s="16">
        <f t="shared" si="6"/>
        <v>1</v>
      </c>
      <c r="AE103" s="16">
        <f t="shared" si="7"/>
        <v>0.32</v>
      </c>
      <c r="AF103" s="71"/>
    </row>
    <row r="104" spans="1:32" s="10" customFormat="1" ht="35.450000000000003" customHeight="1" x14ac:dyDescent="0.25">
      <c r="A104" s="71"/>
      <c r="B104" s="71"/>
      <c r="C104" s="71"/>
      <c r="D104" s="71"/>
      <c r="E104" s="71"/>
      <c r="F104" s="71"/>
      <c r="G104" s="71"/>
      <c r="H104" s="71"/>
      <c r="I104" s="71"/>
      <c r="J104" s="78"/>
      <c r="K104" s="78"/>
      <c r="L104" s="78"/>
      <c r="M104" s="78"/>
      <c r="N104" s="71"/>
      <c r="O104" s="11" t="s">
        <v>355</v>
      </c>
      <c r="P104" s="11" t="s">
        <v>357</v>
      </c>
      <c r="Q104" s="11" t="s">
        <v>80</v>
      </c>
      <c r="R104" s="15">
        <v>0</v>
      </c>
      <c r="S104" s="15">
        <v>0.15</v>
      </c>
      <c r="T104" s="15">
        <v>0.26</v>
      </c>
      <c r="U104" s="15">
        <v>0.35</v>
      </c>
      <c r="V104" s="54">
        <v>0.26</v>
      </c>
      <c r="W104" s="47"/>
      <c r="X104" s="15">
        <v>0.55000000000000004</v>
      </c>
      <c r="Y104" s="11"/>
      <c r="Z104" s="11"/>
      <c r="AA104" s="15">
        <v>0.75</v>
      </c>
      <c r="AB104" s="11"/>
      <c r="AC104" s="11"/>
      <c r="AD104" s="16">
        <f t="shared" si="6"/>
        <v>0.75</v>
      </c>
      <c r="AE104" s="16">
        <f t="shared" si="7"/>
        <v>0.26</v>
      </c>
      <c r="AF104" s="71"/>
    </row>
    <row r="105" spans="1:32" s="10" customFormat="1" ht="47.25" x14ac:dyDescent="0.25">
      <c r="A105" s="71" t="s">
        <v>32</v>
      </c>
      <c r="B105" s="71" t="s">
        <v>104</v>
      </c>
      <c r="C105" s="71" t="s">
        <v>358</v>
      </c>
      <c r="D105" s="71" t="s">
        <v>332</v>
      </c>
      <c r="E105" s="71" t="s">
        <v>359</v>
      </c>
      <c r="F105" s="71" t="s">
        <v>360</v>
      </c>
      <c r="G105" s="71" t="s">
        <v>361</v>
      </c>
      <c r="H105" s="71" t="s">
        <v>92</v>
      </c>
      <c r="I105" s="71" t="s">
        <v>362</v>
      </c>
      <c r="J105" s="78">
        <v>24192834492</v>
      </c>
      <c r="K105" s="78">
        <v>23083055940</v>
      </c>
      <c r="L105" s="78">
        <v>9245584867</v>
      </c>
      <c r="M105" s="78">
        <v>447537867</v>
      </c>
      <c r="N105" s="71" t="s">
        <v>363</v>
      </c>
      <c r="O105" s="11" t="s">
        <v>364</v>
      </c>
      <c r="P105" s="11" t="s">
        <v>365</v>
      </c>
      <c r="Q105" s="11" t="s">
        <v>43</v>
      </c>
      <c r="R105" s="14">
        <v>0</v>
      </c>
      <c r="S105" s="14">
        <v>10000</v>
      </c>
      <c r="T105" s="14">
        <v>12055</v>
      </c>
      <c r="U105" s="14">
        <v>15000</v>
      </c>
      <c r="V105" s="59">
        <v>11707</v>
      </c>
      <c r="W105" s="60"/>
      <c r="X105" s="14">
        <v>15000</v>
      </c>
      <c r="Y105" s="14"/>
      <c r="Z105" s="14"/>
      <c r="AA105" s="14">
        <v>10000</v>
      </c>
      <c r="AB105" s="14"/>
      <c r="AC105" s="14"/>
      <c r="AD105" s="14">
        <f t="shared" si="6"/>
        <v>50000</v>
      </c>
      <c r="AE105" s="14">
        <f t="shared" si="7"/>
        <v>23762</v>
      </c>
      <c r="AF105" s="71" t="s">
        <v>366</v>
      </c>
    </row>
    <row r="106" spans="1:32" s="10" customFormat="1" ht="78.75" x14ac:dyDescent="0.25">
      <c r="A106" s="71"/>
      <c r="B106" s="71"/>
      <c r="C106" s="71"/>
      <c r="D106" s="71"/>
      <c r="E106" s="71"/>
      <c r="F106" s="71"/>
      <c r="G106" s="71"/>
      <c r="H106" s="71"/>
      <c r="I106" s="71"/>
      <c r="J106" s="78"/>
      <c r="K106" s="78"/>
      <c r="L106" s="78"/>
      <c r="M106" s="78"/>
      <c r="N106" s="71"/>
      <c r="O106" s="11" t="s">
        <v>367</v>
      </c>
      <c r="P106" s="11" t="s">
        <v>368</v>
      </c>
      <c r="Q106" s="11" t="s">
        <v>43</v>
      </c>
      <c r="R106" s="14">
        <v>0</v>
      </c>
      <c r="S106" s="14">
        <v>3000</v>
      </c>
      <c r="T106" s="14">
        <v>4186</v>
      </c>
      <c r="U106" s="14">
        <v>3500</v>
      </c>
      <c r="V106" s="59">
        <v>23</v>
      </c>
      <c r="W106" s="60"/>
      <c r="X106" s="14">
        <v>3500</v>
      </c>
      <c r="Y106" s="14"/>
      <c r="Z106" s="14"/>
      <c r="AA106" s="14">
        <v>2500</v>
      </c>
      <c r="AB106" s="14"/>
      <c r="AC106" s="14"/>
      <c r="AD106" s="14">
        <f t="shared" si="6"/>
        <v>12500</v>
      </c>
      <c r="AE106" s="14">
        <f t="shared" si="7"/>
        <v>4209</v>
      </c>
      <c r="AF106" s="71"/>
    </row>
    <row r="107" spans="1:32" s="10" customFormat="1" ht="66" customHeight="1" x14ac:dyDescent="0.25">
      <c r="A107" s="71"/>
      <c r="B107" s="71"/>
      <c r="C107" s="71"/>
      <c r="D107" s="71"/>
      <c r="E107" s="71"/>
      <c r="F107" s="71"/>
      <c r="G107" s="71"/>
      <c r="H107" s="71"/>
      <c r="I107" s="71"/>
      <c r="J107" s="78"/>
      <c r="K107" s="78"/>
      <c r="L107" s="78"/>
      <c r="M107" s="78"/>
      <c r="N107" s="71"/>
      <c r="O107" s="11" t="s">
        <v>369</v>
      </c>
      <c r="P107" s="11" t="s">
        <v>370</v>
      </c>
      <c r="Q107" s="11" t="s">
        <v>87</v>
      </c>
      <c r="R107" s="14">
        <v>136</v>
      </c>
      <c r="S107" s="14">
        <v>145</v>
      </c>
      <c r="T107" s="14">
        <v>201</v>
      </c>
      <c r="U107" s="14">
        <v>184</v>
      </c>
      <c r="V107" s="59">
        <v>0</v>
      </c>
      <c r="W107" s="60"/>
      <c r="X107" s="14">
        <v>232</v>
      </c>
      <c r="Y107" s="14"/>
      <c r="Z107" s="14"/>
      <c r="AA107" s="14">
        <v>290</v>
      </c>
      <c r="AB107" s="14"/>
      <c r="AC107" s="14"/>
      <c r="AD107" s="14">
        <f t="shared" si="6"/>
        <v>290</v>
      </c>
      <c r="AE107" s="14">
        <f t="shared" si="7"/>
        <v>0</v>
      </c>
      <c r="AF107" s="71"/>
    </row>
    <row r="108" spans="1:32" s="10" customFormat="1" ht="47.25" x14ac:dyDescent="0.25">
      <c r="A108" s="71"/>
      <c r="B108" s="71"/>
      <c r="C108" s="71"/>
      <c r="D108" s="71"/>
      <c r="E108" s="71"/>
      <c r="F108" s="71"/>
      <c r="G108" s="71"/>
      <c r="H108" s="71"/>
      <c r="I108" s="71"/>
      <c r="J108" s="78"/>
      <c r="K108" s="78"/>
      <c r="L108" s="78"/>
      <c r="M108" s="78"/>
      <c r="N108" s="71"/>
      <c r="O108" s="11" t="s">
        <v>371</v>
      </c>
      <c r="P108" s="11" t="s">
        <v>372</v>
      </c>
      <c r="Q108" s="11" t="s">
        <v>43</v>
      </c>
      <c r="R108" s="14">
        <v>0</v>
      </c>
      <c r="S108" s="14">
        <v>4</v>
      </c>
      <c r="T108" s="14">
        <v>1</v>
      </c>
      <c r="U108" s="14">
        <v>100</v>
      </c>
      <c r="V108" s="61">
        <v>0</v>
      </c>
      <c r="W108" s="62"/>
      <c r="X108" s="14">
        <v>100</v>
      </c>
      <c r="Y108" s="14"/>
      <c r="Z108" s="14"/>
      <c r="AA108" s="14">
        <v>100</v>
      </c>
      <c r="AB108" s="14"/>
      <c r="AC108" s="14"/>
      <c r="AD108" s="14">
        <v>304</v>
      </c>
      <c r="AE108" s="14">
        <f t="shared" si="7"/>
        <v>1</v>
      </c>
      <c r="AF108" s="71"/>
    </row>
    <row r="109" spans="1:32" s="10" customFormat="1" ht="63" x14ac:dyDescent="0.25">
      <c r="A109" s="71"/>
      <c r="B109" s="71"/>
      <c r="C109" s="71"/>
      <c r="D109" s="71"/>
      <c r="E109" s="71"/>
      <c r="F109" s="71"/>
      <c r="G109" s="71"/>
      <c r="H109" s="71"/>
      <c r="I109" s="71"/>
      <c r="J109" s="78"/>
      <c r="K109" s="78"/>
      <c r="L109" s="78"/>
      <c r="M109" s="78"/>
      <c r="N109" s="71"/>
      <c r="O109" s="11" t="s">
        <v>373</v>
      </c>
      <c r="P109" s="11" t="s">
        <v>374</v>
      </c>
      <c r="Q109" s="11" t="s">
        <v>43</v>
      </c>
      <c r="R109" s="14">
        <v>0</v>
      </c>
      <c r="S109" s="14">
        <v>4</v>
      </c>
      <c r="T109" s="14">
        <v>3</v>
      </c>
      <c r="U109" s="14">
        <v>2</v>
      </c>
      <c r="V109" s="61">
        <v>0</v>
      </c>
      <c r="W109" s="62"/>
      <c r="X109" s="14">
        <v>2</v>
      </c>
      <c r="Y109" s="14"/>
      <c r="Z109" s="14"/>
      <c r="AA109" s="14">
        <v>1</v>
      </c>
      <c r="AB109" s="14"/>
      <c r="AC109" s="14"/>
      <c r="AD109" s="14">
        <f t="shared" ref="AD109:AD122" si="8">+_xlfn.IFS(Q109="Acumulado",S109+U109+X109+AA109,Q109="Capacidad",AA109,Q109="Flujo",AA109,Q109="Reducción",AA109,Q109="Stock",AA109)</f>
        <v>9</v>
      </c>
      <c r="AE109" s="14">
        <f t="shared" si="7"/>
        <v>3</v>
      </c>
      <c r="AF109" s="71"/>
    </row>
    <row r="110" spans="1:32" s="10" customFormat="1" ht="31.5" x14ac:dyDescent="0.25">
      <c r="A110" s="71"/>
      <c r="B110" s="71"/>
      <c r="C110" s="71"/>
      <c r="D110" s="71"/>
      <c r="E110" s="71"/>
      <c r="F110" s="71"/>
      <c r="G110" s="71"/>
      <c r="H110" s="71"/>
      <c r="I110" s="71"/>
      <c r="J110" s="78"/>
      <c r="K110" s="78"/>
      <c r="L110" s="78"/>
      <c r="M110" s="78"/>
      <c r="N110" s="71"/>
      <c r="O110" s="11" t="s">
        <v>375</v>
      </c>
      <c r="P110" s="11" t="s">
        <v>376</v>
      </c>
      <c r="Q110" s="11" t="s">
        <v>43</v>
      </c>
      <c r="R110" s="14">
        <v>4</v>
      </c>
      <c r="S110" s="14">
        <v>2</v>
      </c>
      <c r="T110" s="14">
        <v>2</v>
      </c>
      <c r="U110" s="14" t="s">
        <v>377</v>
      </c>
      <c r="V110" s="61">
        <v>0</v>
      </c>
      <c r="W110" s="63"/>
      <c r="X110" s="14" t="s">
        <v>377</v>
      </c>
      <c r="Y110" s="36"/>
      <c r="Z110" s="36"/>
      <c r="AA110" s="14" t="s">
        <v>377</v>
      </c>
      <c r="AB110" s="14"/>
      <c r="AC110" s="14"/>
      <c r="AD110" s="14" t="s">
        <v>378</v>
      </c>
      <c r="AE110" s="14">
        <f t="shared" si="7"/>
        <v>2</v>
      </c>
      <c r="AF110" s="71"/>
    </row>
    <row r="111" spans="1:32" s="10" customFormat="1" ht="31.5" x14ac:dyDescent="0.25">
      <c r="A111" s="71"/>
      <c r="B111" s="71"/>
      <c r="C111" s="71"/>
      <c r="D111" s="71"/>
      <c r="E111" s="71"/>
      <c r="F111" s="71"/>
      <c r="G111" s="71"/>
      <c r="H111" s="71"/>
      <c r="I111" s="71"/>
      <c r="J111" s="78"/>
      <c r="K111" s="78"/>
      <c r="L111" s="78"/>
      <c r="M111" s="78"/>
      <c r="N111" s="71"/>
      <c r="O111" s="11" t="s">
        <v>379</v>
      </c>
      <c r="P111" s="11" t="s">
        <v>380</v>
      </c>
      <c r="Q111" s="11" t="s">
        <v>43</v>
      </c>
      <c r="R111" s="14">
        <v>0</v>
      </c>
      <c r="S111" s="14">
        <v>0</v>
      </c>
      <c r="T111" s="14">
        <v>0</v>
      </c>
      <c r="U111" s="14">
        <v>1</v>
      </c>
      <c r="V111" s="61">
        <v>0</v>
      </c>
      <c r="W111" s="62"/>
      <c r="X111" s="14">
        <v>0</v>
      </c>
      <c r="Y111" s="14"/>
      <c r="Z111" s="14"/>
      <c r="AA111" s="14">
        <v>1</v>
      </c>
      <c r="AB111" s="14"/>
      <c r="AC111" s="14"/>
      <c r="AD111" s="14">
        <f t="shared" si="8"/>
        <v>2</v>
      </c>
      <c r="AE111" s="14">
        <f t="shared" si="7"/>
        <v>0</v>
      </c>
      <c r="AF111" s="71"/>
    </row>
    <row r="112" spans="1:32" s="10" customFormat="1" ht="48.6" customHeight="1" x14ac:dyDescent="0.25">
      <c r="A112" s="71"/>
      <c r="B112" s="71"/>
      <c r="C112" s="71"/>
      <c r="D112" s="71"/>
      <c r="E112" s="71"/>
      <c r="F112" s="71"/>
      <c r="G112" s="71"/>
      <c r="H112" s="71"/>
      <c r="I112" s="71"/>
      <c r="J112" s="78"/>
      <c r="K112" s="78"/>
      <c r="L112" s="78"/>
      <c r="M112" s="78"/>
      <c r="N112" s="71"/>
      <c r="O112" s="11" t="s">
        <v>381</v>
      </c>
      <c r="P112" s="11" t="s">
        <v>382</v>
      </c>
      <c r="Q112" s="11" t="s">
        <v>43</v>
      </c>
      <c r="R112" s="14">
        <v>0</v>
      </c>
      <c r="S112" s="14">
        <v>0</v>
      </c>
      <c r="T112" s="14">
        <v>0</v>
      </c>
      <c r="U112" s="14">
        <v>2</v>
      </c>
      <c r="V112" s="61">
        <v>0</v>
      </c>
      <c r="W112" s="62"/>
      <c r="X112" s="14">
        <v>2</v>
      </c>
      <c r="Y112" s="14"/>
      <c r="Z112" s="14"/>
      <c r="AA112" s="14">
        <v>0</v>
      </c>
      <c r="AB112" s="14"/>
      <c r="AC112" s="14"/>
      <c r="AD112" s="14">
        <f t="shared" si="8"/>
        <v>4</v>
      </c>
      <c r="AE112" s="14">
        <f t="shared" si="7"/>
        <v>0</v>
      </c>
      <c r="AF112" s="71"/>
    </row>
    <row r="113" spans="1:32" s="10" customFormat="1" ht="63" x14ac:dyDescent="0.25">
      <c r="A113" s="71" t="s">
        <v>32</v>
      </c>
      <c r="B113" s="71" t="s">
        <v>104</v>
      </c>
      <c r="C113" s="71" t="s">
        <v>383</v>
      </c>
      <c r="D113" s="71" t="s">
        <v>332</v>
      </c>
      <c r="E113" s="71" t="s">
        <v>384</v>
      </c>
      <c r="F113" s="71" t="s">
        <v>385</v>
      </c>
      <c r="G113" s="71" t="s">
        <v>386</v>
      </c>
      <c r="H113" s="71" t="s">
        <v>92</v>
      </c>
      <c r="I113" s="71" t="s">
        <v>362</v>
      </c>
      <c r="J113" s="78">
        <v>27094396644</v>
      </c>
      <c r="K113" s="78">
        <v>26566720572</v>
      </c>
      <c r="L113" s="78">
        <v>32667000000</v>
      </c>
      <c r="M113" s="78">
        <v>3595512663</v>
      </c>
      <c r="N113" s="71" t="s">
        <v>387</v>
      </c>
      <c r="O113" s="11" t="s">
        <v>388</v>
      </c>
      <c r="P113" s="11" t="s">
        <v>389</v>
      </c>
      <c r="Q113" s="11" t="s">
        <v>87</v>
      </c>
      <c r="R113" s="14">
        <v>0</v>
      </c>
      <c r="S113" s="16">
        <v>0.1</v>
      </c>
      <c r="T113" s="16">
        <v>0.1</v>
      </c>
      <c r="U113" s="16">
        <v>0.1</v>
      </c>
      <c r="V113" s="64">
        <v>0</v>
      </c>
      <c r="W113" s="64"/>
      <c r="X113" s="16">
        <v>0.1</v>
      </c>
      <c r="Y113" s="16"/>
      <c r="Z113" s="16"/>
      <c r="AA113" s="16">
        <v>0.1</v>
      </c>
      <c r="AB113" s="16"/>
      <c r="AC113" s="16"/>
      <c r="AD113" s="16">
        <f t="shared" si="8"/>
        <v>0.1</v>
      </c>
      <c r="AE113" s="14">
        <f t="shared" si="7"/>
        <v>0</v>
      </c>
      <c r="AF113" s="71" t="s">
        <v>366</v>
      </c>
    </row>
    <row r="114" spans="1:32" s="10" customFormat="1" ht="47.25" x14ac:dyDescent="0.25">
      <c r="A114" s="71"/>
      <c r="B114" s="71"/>
      <c r="C114" s="71"/>
      <c r="D114" s="71"/>
      <c r="E114" s="71"/>
      <c r="F114" s="71"/>
      <c r="G114" s="71"/>
      <c r="H114" s="71"/>
      <c r="I114" s="71"/>
      <c r="J114" s="78"/>
      <c r="K114" s="78"/>
      <c r="L114" s="78"/>
      <c r="M114" s="78"/>
      <c r="N114" s="71"/>
      <c r="O114" s="11" t="s">
        <v>390</v>
      </c>
      <c r="P114" s="11" t="s">
        <v>391</v>
      </c>
      <c r="Q114" s="11" t="s">
        <v>43</v>
      </c>
      <c r="R114" s="17">
        <v>242596091</v>
      </c>
      <c r="S114" s="17">
        <v>25000000</v>
      </c>
      <c r="T114" s="37">
        <v>78768915</v>
      </c>
      <c r="U114" s="17" t="s">
        <v>377</v>
      </c>
      <c r="V114" s="65">
        <v>0</v>
      </c>
      <c r="W114" s="66"/>
      <c r="X114" s="17" t="s">
        <v>392</v>
      </c>
      <c r="Y114" s="17"/>
      <c r="Z114" s="17"/>
      <c r="AA114" s="17" t="s">
        <v>393</v>
      </c>
      <c r="AB114" s="17"/>
      <c r="AC114" s="17"/>
      <c r="AD114" s="17">
        <v>581708900</v>
      </c>
      <c r="AE114" s="14">
        <f t="shared" si="7"/>
        <v>78768915</v>
      </c>
      <c r="AF114" s="71"/>
    </row>
    <row r="115" spans="1:32" s="10" customFormat="1" ht="63" x14ac:dyDescent="0.25">
      <c r="A115" s="71"/>
      <c r="B115" s="71"/>
      <c r="C115" s="71"/>
      <c r="D115" s="71"/>
      <c r="E115" s="71"/>
      <c r="F115" s="71"/>
      <c r="G115" s="71"/>
      <c r="H115" s="71"/>
      <c r="I115" s="71"/>
      <c r="J115" s="78"/>
      <c r="K115" s="78"/>
      <c r="L115" s="78"/>
      <c r="M115" s="78"/>
      <c r="N115" s="71"/>
      <c r="O115" s="11" t="s">
        <v>394</v>
      </c>
      <c r="P115" s="11" t="s">
        <v>395</v>
      </c>
      <c r="Q115" s="11" t="s">
        <v>43</v>
      </c>
      <c r="R115" s="14">
        <v>11</v>
      </c>
      <c r="S115" s="14">
        <v>15</v>
      </c>
      <c r="T115" s="14">
        <v>32</v>
      </c>
      <c r="U115" s="14">
        <v>20</v>
      </c>
      <c r="V115" s="59">
        <v>0</v>
      </c>
      <c r="W115" s="59"/>
      <c r="X115" s="14">
        <v>25</v>
      </c>
      <c r="Y115" s="14"/>
      <c r="Z115" s="14"/>
      <c r="AA115" s="14">
        <v>30</v>
      </c>
      <c r="AB115" s="14"/>
      <c r="AC115" s="14"/>
      <c r="AD115" s="14">
        <f t="shared" si="8"/>
        <v>90</v>
      </c>
      <c r="AE115" s="14">
        <f t="shared" si="7"/>
        <v>32</v>
      </c>
      <c r="AF115" s="71"/>
    </row>
    <row r="116" spans="1:32" s="10" customFormat="1" ht="63" x14ac:dyDescent="0.25">
      <c r="A116" s="71"/>
      <c r="B116" s="71"/>
      <c r="C116" s="71"/>
      <c r="D116" s="71"/>
      <c r="E116" s="71"/>
      <c r="F116" s="71"/>
      <c r="G116" s="71"/>
      <c r="H116" s="71"/>
      <c r="I116" s="71"/>
      <c r="J116" s="78"/>
      <c r="K116" s="78"/>
      <c r="L116" s="78"/>
      <c r="M116" s="78"/>
      <c r="N116" s="71"/>
      <c r="O116" s="11" t="s">
        <v>396</v>
      </c>
      <c r="P116" s="11" t="s">
        <v>397</v>
      </c>
      <c r="Q116" s="11" t="s">
        <v>43</v>
      </c>
      <c r="R116" s="14">
        <v>29</v>
      </c>
      <c r="S116" s="14">
        <v>120</v>
      </c>
      <c r="T116" s="14">
        <v>120</v>
      </c>
      <c r="U116" s="14">
        <v>120</v>
      </c>
      <c r="V116" s="59">
        <v>0</v>
      </c>
      <c r="W116" s="59"/>
      <c r="X116" s="14">
        <v>120</v>
      </c>
      <c r="Y116" s="14"/>
      <c r="Z116" s="14"/>
      <c r="AA116" s="14">
        <v>120</v>
      </c>
      <c r="AB116" s="14"/>
      <c r="AC116" s="14"/>
      <c r="AD116" s="14">
        <f t="shared" si="8"/>
        <v>480</v>
      </c>
      <c r="AE116" s="14">
        <f t="shared" si="7"/>
        <v>120</v>
      </c>
      <c r="AF116" s="71"/>
    </row>
    <row r="117" spans="1:32" s="10" customFormat="1" ht="31.5" x14ac:dyDescent="0.25">
      <c r="A117" s="71"/>
      <c r="B117" s="71"/>
      <c r="C117" s="71"/>
      <c r="D117" s="71"/>
      <c r="E117" s="71"/>
      <c r="F117" s="71"/>
      <c r="G117" s="71"/>
      <c r="H117" s="71"/>
      <c r="I117" s="71"/>
      <c r="J117" s="78"/>
      <c r="K117" s="78"/>
      <c r="L117" s="78"/>
      <c r="M117" s="78"/>
      <c r="N117" s="71"/>
      <c r="O117" s="11" t="s">
        <v>398</v>
      </c>
      <c r="P117" s="11" t="s">
        <v>399</v>
      </c>
      <c r="Q117" s="11" t="s">
        <v>43</v>
      </c>
      <c r="R117" s="14">
        <v>0</v>
      </c>
      <c r="S117" s="14">
        <v>2</v>
      </c>
      <c r="T117" s="14">
        <v>2</v>
      </c>
      <c r="U117" s="17" t="s">
        <v>377</v>
      </c>
      <c r="V117" s="59">
        <v>0</v>
      </c>
      <c r="W117" s="59"/>
      <c r="X117" s="17" t="s">
        <v>377</v>
      </c>
      <c r="Y117" s="14"/>
      <c r="Z117" s="14"/>
      <c r="AA117" s="17" t="s">
        <v>377</v>
      </c>
      <c r="AB117" s="14"/>
      <c r="AC117" s="14"/>
      <c r="AD117" s="17" t="s">
        <v>378</v>
      </c>
      <c r="AE117" s="14">
        <f t="shared" si="7"/>
        <v>2</v>
      </c>
      <c r="AF117" s="71"/>
    </row>
    <row r="118" spans="1:32" s="10" customFormat="1" ht="63" x14ac:dyDescent="0.25">
      <c r="A118" s="71"/>
      <c r="B118" s="71"/>
      <c r="C118" s="71"/>
      <c r="D118" s="71"/>
      <c r="E118" s="71"/>
      <c r="F118" s="71"/>
      <c r="G118" s="71"/>
      <c r="H118" s="71"/>
      <c r="I118" s="71"/>
      <c r="J118" s="78"/>
      <c r="K118" s="78"/>
      <c r="L118" s="78"/>
      <c r="M118" s="78"/>
      <c r="N118" s="71"/>
      <c r="O118" s="11" t="s">
        <v>400</v>
      </c>
      <c r="P118" s="11" t="s">
        <v>401</v>
      </c>
      <c r="Q118" s="11" t="s">
        <v>43</v>
      </c>
      <c r="R118" s="14">
        <v>2715</v>
      </c>
      <c r="S118" s="14">
        <v>260</v>
      </c>
      <c r="T118" s="14">
        <v>628</v>
      </c>
      <c r="U118" s="14">
        <v>260</v>
      </c>
      <c r="V118" s="59">
        <v>0</v>
      </c>
      <c r="W118" s="59"/>
      <c r="X118" s="14">
        <v>260</v>
      </c>
      <c r="Y118" s="14"/>
      <c r="Z118" s="14"/>
      <c r="AA118" s="14">
        <v>260</v>
      </c>
      <c r="AB118" s="14"/>
      <c r="AC118" s="14"/>
      <c r="AD118" s="14">
        <f t="shared" si="8"/>
        <v>1040</v>
      </c>
      <c r="AE118" s="14">
        <f t="shared" si="7"/>
        <v>628</v>
      </c>
      <c r="AF118" s="71"/>
    </row>
    <row r="119" spans="1:32" s="10" customFormat="1" ht="120.6" customHeight="1" x14ac:dyDescent="0.25">
      <c r="A119" s="71" t="s">
        <v>32</v>
      </c>
      <c r="B119" s="71" t="s">
        <v>104</v>
      </c>
      <c r="C119" s="71" t="s">
        <v>402</v>
      </c>
      <c r="D119" s="71" t="s">
        <v>332</v>
      </c>
      <c r="E119" s="71" t="s">
        <v>384</v>
      </c>
      <c r="F119" s="71" t="s">
        <v>403</v>
      </c>
      <c r="G119" s="71" t="s">
        <v>404</v>
      </c>
      <c r="H119" s="71" t="s">
        <v>92</v>
      </c>
      <c r="I119" s="71" t="s">
        <v>362</v>
      </c>
      <c r="J119" s="78">
        <v>31354858463</v>
      </c>
      <c r="K119" s="78">
        <v>29942693211</v>
      </c>
      <c r="L119" s="78">
        <v>82154046819</v>
      </c>
      <c r="M119" s="78">
        <v>4101592572</v>
      </c>
      <c r="N119" s="71" t="s">
        <v>387</v>
      </c>
      <c r="O119" s="11" t="s">
        <v>405</v>
      </c>
      <c r="P119" s="11" t="s">
        <v>406</v>
      </c>
      <c r="Q119" s="11" t="s">
        <v>43</v>
      </c>
      <c r="R119" s="14">
        <v>137000</v>
      </c>
      <c r="S119" s="14">
        <v>30000</v>
      </c>
      <c r="T119" s="14">
        <v>32703</v>
      </c>
      <c r="U119" s="14">
        <v>11000</v>
      </c>
      <c r="V119" s="59">
        <v>27500</v>
      </c>
      <c r="W119" s="59"/>
      <c r="X119" s="14">
        <v>11000</v>
      </c>
      <c r="Y119" s="14"/>
      <c r="Z119" s="14"/>
      <c r="AA119" s="14">
        <v>11000</v>
      </c>
      <c r="AB119" s="14"/>
      <c r="AC119" s="14"/>
      <c r="AD119" s="14">
        <f t="shared" si="8"/>
        <v>63000</v>
      </c>
      <c r="AE119" s="14">
        <f t="shared" si="7"/>
        <v>60203</v>
      </c>
      <c r="AF119" s="71" t="s">
        <v>366</v>
      </c>
    </row>
    <row r="120" spans="1:32" s="10" customFormat="1" ht="120.6" customHeight="1" x14ac:dyDescent="0.25">
      <c r="A120" s="71"/>
      <c r="B120" s="71"/>
      <c r="C120" s="71"/>
      <c r="D120" s="71"/>
      <c r="E120" s="71"/>
      <c r="F120" s="71"/>
      <c r="G120" s="71"/>
      <c r="H120" s="71"/>
      <c r="I120" s="71"/>
      <c r="J120" s="78"/>
      <c r="K120" s="78"/>
      <c r="L120" s="78"/>
      <c r="M120" s="78"/>
      <c r="N120" s="71"/>
      <c r="O120" s="11" t="s">
        <v>407</v>
      </c>
      <c r="P120" s="11" t="s">
        <v>408</v>
      </c>
      <c r="Q120" s="11" t="s">
        <v>43</v>
      </c>
      <c r="R120" s="14">
        <v>0</v>
      </c>
      <c r="S120" s="14">
        <v>600</v>
      </c>
      <c r="T120" s="14">
        <v>623</v>
      </c>
      <c r="U120" s="14">
        <v>2600</v>
      </c>
      <c r="V120" s="59">
        <v>1192</v>
      </c>
      <c r="W120" s="59"/>
      <c r="X120" s="14">
        <v>2650</v>
      </c>
      <c r="Y120" s="14"/>
      <c r="Z120" s="14"/>
      <c r="AA120" s="14">
        <v>2650</v>
      </c>
      <c r="AB120" s="14"/>
      <c r="AC120" s="14"/>
      <c r="AD120" s="14">
        <f t="shared" si="8"/>
        <v>8500</v>
      </c>
      <c r="AE120" s="14">
        <f t="shared" si="7"/>
        <v>1815</v>
      </c>
      <c r="AF120" s="71"/>
    </row>
    <row r="121" spans="1:32" s="10" customFormat="1" ht="120.6" customHeight="1" x14ac:dyDescent="0.25">
      <c r="A121" s="71"/>
      <c r="B121" s="71"/>
      <c r="C121" s="71"/>
      <c r="D121" s="71"/>
      <c r="E121" s="71"/>
      <c r="F121" s="71"/>
      <c r="G121" s="71"/>
      <c r="H121" s="71"/>
      <c r="I121" s="71"/>
      <c r="J121" s="78"/>
      <c r="K121" s="78"/>
      <c r="L121" s="78"/>
      <c r="M121" s="78"/>
      <c r="N121" s="71"/>
      <c r="O121" s="11" t="s">
        <v>409</v>
      </c>
      <c r="P121" s="11" t="s">
        <v>410</v>
      </c>
      <c r="Q121" s="11" t="s">
        <v>43</v>
      </c>
      <c r="R121" s="14">
        <v>0</v>
      </c>
      <c r="S121" s="14">
        <v>260</v>
      </c>
      <c r="T121" s="14">
        <v>792</v>
      </c>
      <c r="U121" s="14">
        <v>200</v>
      </c>
      <c r="V121" s="59">
        <v>0</v>
      </c>
      <c r="W121" s="59"/>
      <c r="X121" s="14">
        <v>200</v>
      </c>
      <c r="Y121" s="14"/>
      <c r="Z121" s="14"/>
      <c r="AA121" s="14">
        <v>200</v>
      </c>
      <c r="AB121" s="14"/>
      <c r="AC121" s="14"/>
      <c r="AD121" s="14">
        <f t="shared" si="8"/>
        <v>860</v>
      </c>
      <c r="AE121" s="14">
        <f t="shared" si="7"/>
        <v>792</v>
      </c>
      <c r="AF121" s="71"/>
    </row>
    <row r="122" spans="1:32" s="10" customFormat="1" ht="183" customHeight="1" x14ac:dyDescent="0.25">
      <c r="A122" s="80" t="s">
        <v>32</v>
      </c>
      <c r="B122" s="80" t="s">
        <v>104</v>
      </c>
      <c r="C122" s="80" t="s">
        <v>34</v>
      </c>
      <c r="D122" s="80" t="s">
        <v>332</v>
      </c>
      <c r="E122" s="80" t="s">
        <v>411</v>
      </c>
      <c r="F122" s="80" t="s">
        <v>412</v>
      </c>
      <c r="G122" s="80" t="s">
        <v>413</v>
      </c>
      <c r="H122" s="80" t="s">
        <v>107</v>
      </c>
      <c r="I122" s="80" t="s">
        <v>108</v>
      </c>
      <c r="J122" s="80"/>
      <c r="K122" s="80"/>
      <c r="L122" s="80"/>
      <c r="M122" s="80"/>
      <c r="N122" s="80"/>
      <c r="O122" s="19" t="s">
        <v>414</v>
      </c>
      <c r="P122" s="19" t="s">
        <v>415</v>
      </c>
      <c r="Q122" s="19" t="s">
        <v>80</v>
      </c>
      <c r="R122" s="19">
        <v>5</v>
      </c>
      <c r="S122" s="19">
        <v>19</v>
      </c>
      <c r="T122" s="19">
        <v>20</v>
      </c>
      <c r="U122" s="19">
        <v>38</v>
      </c>
      <c r="V122" s="69">
        <v>23</v>
      </c>
      <c r="W122" s="70" t="s">
        <v>416</v>
      </c>
      <c r="X122" s="19">
        <v>57</v>
      </c>
      <c r="Y122" s="19"/>
      <c r="Z122" s="19"/>
      <c r="AA122" s="19">
        <v>67</v>
      </c>
      <c r="AB122" s="19"/>
      <c r="AC122" s="19"/>
      <c r="AD122" s="19">
        <f t="shared" si="8"/>
        <v>67</v>
      </c>
      <c r="AE122" s="22">
        <v>43</v>
      </c>
      <c r="AF122" s="80" t="s">
        <v>417</v>
      </c>
    </row>
    <row r="123" spans="1:32" s="10" customFormat="1" ht="126.75" customHeight="1" x14ac:dyDescent="0.25">
      <c r="A123" s="81"/>
      <c r="B123" s="81"/>
      <c r="C123" s="81"/>
      <c r="D123" s="81"/>
      <c r="E123" s="81"/>
      <c r="F123" s="81"/>
      <c r="G123" s="81"/>
      <c r="H123" s="81"/>
      <c r="I123" s="81"/>
      <c r="J123" s="81"/>
      <c r="K123" s="81"/>
      <c r="L123" s="81"/>
      <c r="M123" s="81"/>
      <c r="N123" s="81"/>
      <c r="O123" s="19" t="s">
        <v>418</v>
      </c>
      <c r="P123" s="19" t="s">
        <v>419</v>
      </c>
      <c r="Q123" s="19" t="s">
        <v>43</v>
      </c>
      <c r="R123" s="19">
        <v>8</v>
      </c>
      <c r="S123" s="19" t="s">
        <v>420</v>
      </c>
      <c r="T123" s="19" t="s">
        <v>420</v>
      </c>
      <c r="U123" s="19">
        <v>15</v>
      </c>
      <c r="V123" s="69">
        <v>17</v>
      </c>
      <c r="W123" s="70" t="s">
        <v>421</v>
      </c>
      <c r="X123" s="19">
        <v>17</v>
      </c>
      <c r="Y123" s="19"/>
      <c r="Z123" s="19"/>
      <c r="AA123" s="19">
        <v>19</v>
      </c>
      <c r="AB123" s="19"/>
      <c r="AC123" s="19"/>
      <c r="AD123" s="19">
        <v>51</v>
      </c>
      <c r="AE123" s="22">
        <v>17</v>
      </c>
      <c r="AF123" s="81"/>
    </row>
    <row r="124" spans="1:32" s="10" customFormat="1" ht="47.25" customHeight="1" x14ac:dyDescent="0.25">
      <c r="A124" s="81"/>
      <c r="B124" s="81"/>
      <c r="C124" s="81"/>
      <c r="D124" s="81"/>
      <c r="E124" s="81"/>
      <c r="F124" s="81"/>
      <c r="G124" s="81"/>
      <c r="H124" s="81"/>
      <c r="I124" s="81"/>
      <c r="J124" s="81"/>
      <c r="K124" s="81"/>
      <c r="L124" s="81"/>
      <c r="M124" s="81"/>
      <c r="N124" s="81"/>
      <c r="O124" s="19" t="s">
        <v>422</v>
      </c>
      <c r="P124" s="19" t="s">
        <v>423</v>
      </c>
      <c r="Q124" s="19" t="s">
        <v>136</v>
      </c>
      <c r="R124" s="19">
        <v>0</v>
      </c>
      <c r="S124" s="19" t="s">
        <v>420</v>
      </c>
      <c r="T124" s="19" t="s">
        <v>420</v>
      </c>
      <c r="U124" s="19">
        <v>3</v>
      </c>
      <c r="V124" s="69">
        <v>2</v>
      </c>
      <c r="W124" s="70" t="s">
        <v>424</v>
      </c>
      <c r="X124" s="19">
        <v>3</v>
      </c>
      <c r="Y124" s="19"/>
      <c r="Z124" s="19"/>
      <c r="AA124" s="19">
        <v>3</v>
      </c>
      <c r="AB124" s="19"/>
      <c r="AC124" s="19"/>
      <c r="AD124" s="19">
        <v>3</v>
      </c>
      <c r="AE124" s="22">
        <f>+_xlfn.IFS(Q124="Acumulado",T124+V124+Y124+AB124,Q124="Capacidad",V124,Q124="Flujo",V124,Q124="Reducción",T124,Q124="Stock",V124)</f>
        <v>2</v>
      </c>
      <c r="AF124" s="81"/>
    </row>
    <row r="125" spans="1:32" s="10" customFormat="1" ht="116.25" customHeight="1" x14ac:dyDescent="0.25">
      <c r="A125" s="81"/>
      <c r="B125" s="81"/>
      <c r="C125" s="81"/>
      <c r="D125" s="81"/>
      <c r="E125" s="81"/>
      <c r="F125" s="81"/>
      <c r="G125" s="81"/>
      <c r="H125" s="81"/>
      <c r="I125" s="81"/>
      <c r="J125" s="81"/>
      <c r="K125" s="81"/>
      <c r="L125" s="81"/>
      <c r="M125" s="81"/>
      <c r="N125" s="81"/>
      <c r="O125" s="19" t="s">
        <v>425</v>
      </c>
      <c r="P125" s="19" t="s">
        <v>426</v>
      </c>
      <c r="Q125" s="19" t="s">
        <v>43</v>
      </c>
      <c r="R125" s="19">
        <v>0</v>
      </c>
      <c r="S125" s="19" t="s">
        <v>420</v>
      </c>
      <c r="T125" s="19" t="s">
        <v>420</v>
      </c>
      <c r="U125" s="19">
        <v>50</v>
      </c>
      <c r="V125" s="69">
        <v>32</v>
      </c>
      <c r="W125" s="70" t="s">
        <v>427</v>
      </c>
      <c r="X125" s="19">
        <v>100</v>
      </c>
      <c r="Y125" s="19"/>
      <c r="Z125" s="19"/>
      <c r="AA125" s="19">
        <v>150</v>
      </c>
      <c r="AB125" s="19"/>
      <c r="AC125" s="19"/>
      <c r="AD125" s="19">
        <v>300</v>
      </c>
      <c r="AE125" s="22">
        <v>32</v>
      </c>
      <c r="AF125" s="81"/>
    </row>
    <row r="126" spans="1:32" s="10" customFormat="1" ht="31.5" x14ac:dyDescent="0.25">
      <c r="A126" s="79" t="s">
        <v>32</v>
      </c>
      <c r="B126" s="79" t="s">
        <v>104</v>
      </c>
      <c r="C126" s="79" t="s">
        <v>34</v>
      </c>
      <c r="D126" s="79" t="s">
        <v>332</v>
      </c>
      <c r="E126" s="79" t="s">
        <v>411</v>
      </c>
      <c r="F126" s="79" t="s">
        <v>428</v>
      </c>
      <c r="G126" s="79" t="s">
        <v>429</v>
      </c>
      <c r="H126" s="79" t="s">
        <v>107</v>
      </c>
      <c r="I126" s="79" t="s">
        <v>108</v>
      </c>
      <c r="J126" s="79"/>
      <c r="K126" s="79"/>
      <c r="L126" s="79"/>
      <c r="M126" s="79"/>
      <c r="N126" s="79"/>
      <c r="O126" s="19" t="s">
        <v>430</v>
      </c>
      <c r="P126" s="19" t="s">
        <v>431</v>
      </c>
      <c r="Q126" s="19" t="s">
        <v>136</v>
      </c>
      <c r="R126" s="19">
        <v>0</v>
      </c>
      <c r="S126" s="19">
        <v>1</v>
      </c>
      <c r="T126" s="19">
        <v>1</v>
      </c>
      <c r="U126" s="19">
        <v>0</v>
      </c>
      <c r="V126" s="51"/>
      <c r="W126" s="51"/>
      <c r="X126" s="19">
        <v>0</v>
      </c>
      <c r="Y126" s="19"/>
      <c r="Z126" s="19"/>
      <c r="AA126" s="19">
        <v>0</v>
      </c>
      <c r="AB126" s="19"/>
      <c r="AC126" s="19"/>
      <c r="AD126" s="19">
        <v>1</v>
      </c>
      <c r="AE126" s="22">
        <f>+_xlfn.IFS(Q126="Acumulado",T126+V126+Y126+AB126,Q126="Capacidad",V126,Q126="Flujo",V126,Q126="Reducción",T126,Q126="Stock",V126)</f>
        <v>0</v>
      </c>
      <c r="AF126" s="79" t="s">
        <v>147</v>
      </c>
    </row>
    <row r="127" spans="1:32" s="10" customFormat="1" ht="31.5" x14ac:dyDescent="0.25">
      <c r="A127" s="79"/>
      <c r="B127" s="79"/>
      <c r="C127" s="79"/>
      <c r="D127" s="79"/>
      <c r="E127" s="79"/>
      <c r="F127" s="79"/>
      <c r="G127" s="79"/>
      <c r="H127" s="79"/>
      <c r="I127" s="79"/>
      <c r="J127" s="79"/>
      <c r="K127" s="79"/>
      <c r="L127" s="79"/>
      <c r="M127" s="79"/>
      <c r="N127" s="79"/>
      <c r="O127" s="19" t="s">
        <v>432</v>
      </c>
      <c r="P127" s="19" t="s">
        <v>433</v>
      </c>
      <c r="Q127" s="19" t="s">
        <v>87</v>
      </c>
      <c r="R127" s="19">
        <v>0</v>
      </c>
      <c r="S127" s="19">
        <v>82</v>
      </c>
      <c r="T127" s="19">
        <v>82</v>
      </c>
      <c r="U127" s="19">
        <v>0</v>
      </c>
      <c r="V127" s="51"/>
      <c r="W127" s="51"/>
      <c r="X127" s="19">
        <v>0</v>
      </c>
      <c r="Y127" s="19"/>
      <c r="Z127" s="19"/>
      <c r="AA127" s="19">
        <v>0</v>
      </c>
      <c r="AB127" s="19"/>
      <c r="AC127" s="19"/>
      <c r="AD127" s="19">
        <v>82</v>
      </c>
      <c r="AE127" s="22">
        <f>+_xlfn.IFS(Q127="Acumulado",T127+V127+Y127+AB127,Q127="Capacidad",V127,Q127="Flujo",T127,Q127="Reducción",T127,Q127="Stock",V127)</f>
        <v>82</v>
      </c>
      <c r="AF127" s="79"/>
    </row>
    <row r="128" spans="1:32" s="10" customFormat="1" ht="31.5" x14ac:dyDescent="0.25">
      <c r="A128" s="79"/>
      <c r="B128" s="79"/>
      <c r="C128" s="79"/>
      <c r="D128" s="79"/>
      <c r="E128" s="79"/>
      <c r="F128" s="79"/>
      <c r="G128" s="79"/>
      <c r="H128" s="79"/>
      <c r="I128" s="79"/>
      <c r="J128" s="79"/>
      <c r="K128" s="79"/>
      <c r="L128" s="79"/>
      <c r="M128" s="79"/>
      <c r="N128" s="79"/>
      <c r="O128" s="19" t="s">
        <v>434</v>
      </c>
      <c r="P128" s="19" t="s">
        <v>435</v>
      </c>
      <c r="Q128" s="19" t="s">
        <v>87</v>
      </c>
      <c r="R128" s="20">
        <v>0</v>
      </c>
      <c r="S128" s="20">
        <v>1</v>
      </c>
      <c r="T128" s="21">
        <v>1</v>
      </c>
      <c r="U128" s="20">
        <v>0</v>
      </c>
      <c r="V128" s="51"/>
      <c r="W128" s="51"/>
      <c r="X128" s="20">
        <v>0</v>
      </c>
      <c r="Y128" s="19"/>
      <c r="Z128" s="19"/>
      <c r="AA128" s="20">
        <v>0</v>
      </c>
      <c r="AB128" s="19"/>
      <c r="AC128" s="19"/>
      <c r="AD128" s="21">
        <v>1</v>
      </c>
      <c r="AE128" s="21">
        <f>+_xlfn.IFS(Q128="Acumulado",T128+V128+Y128+AB128,Q128="Capacidad",V128,Q128="Flujo",T128,Q128="Reducción",T128,Q128="Stock",V128)</f>
        <v>1</v>
      </c>
      <c r="AF128" s="79"/>
    </row>
    <row r="129" spans="1:32" s="10" customFormat="1" ht="31.5" x14ac:dyDescent="0.25">
      <c r="A129" s="79"/>
      <c r="B129" s="79"/>
      <c r="C129" s="79"/>
      <c r="D129" s="79"/>
      <c r="E129" s="79"/>
      <c r="F129" s="79"/>
      <c r="G129" s="79"/>
      <c r="H129" s="79"/>
      <c r="I129" s="79"/>
      <c r="J129" s="79"/>
      <c r="K129" s="79"/>
      <c r="L129" s="79"/>
      <c r="M129" s="79"/>
      <c r="N129" s="79"/>
      <c r="O129" s="19" t="s">
        <v>436</v>
      </c>
      <c r="P129" s="19" t="s">
        <v>437</v>
      </c>
      <c r="Q129" s="19" t="s">
        <v>87</v>
      </c>
      <c r="R129" s="20">
        <v>0</v>
      </c>
      <c r="S129" s="21">
        <v>1</v>
      </c>
      <c r="T129" s="21">
        <v>0</v>
      </c>
      <c r="U129" s="20">
        <v>1</v>
      </c>
      <c r="V129" s="57">
        <v>0.41</v>
      </c>
      <c r="W129" s="51"/>
      <c r="X129" s="20">
        <v>1</v>
      </c>
      <c r="Y129" s="19"/>
      <c r="Z129" s="19"/>
      <c r="AA129" s="20">
        <v>1</v>
      </c>
      <c r="AB129" s="19"/>
      <c r="AC129" s="19"/>
      <c r="AD129" s="21">
        <v>1</v>
      </c>
      <c r="AE129" s="21">
        <f>+_xlfn.IFS(Q129="Acumulado",T129+V129+Y129+AB129,Q129="Capacidad",V129,Q129="Flujo",V129,Q129="Reducción",T129,Q129="Stock",V129)</f>
        <v>0.41</v>
      </c>
      <c r="AF129" s="79"/>
    </row>
    <row r="130" spans="1:32" s="10" customFormat="1" ht="31.5" x14ac:dyDescent="0.25">
      <c r="A130" s="79"/>
      <c r="B130" s="79"/>
      <c r="C130" s="79"/>
      <c r="D130" s="79"/>
      <c r="E130" s="79"/>
      <c r="F130" s="79"/>
      <c r="G130" s="79"/>
      <c r="H130" s="79"/>
      <c r="I130" s="79"/>
      <c r="J130" s="79"/>
      <c r="K130" s="79"/>
      <c r="L130" s="79"/>
      <c r="M130" s="79"/>
      <c r="N130" s="79"/>
      <c r="O130" s="19" t="s">
        <v>438</v>
      </c>
      <c r="P130" s="19" t="s">
        <v>439</v>
      </c>
      <c r="Q130" s="19" t="s">
        <v>87</v>
      </c>
      <c r="R130" s="20">
        <v>0</v>
      </c>
      <c r="S130" s="20">
        <v>0.82</v>
      </c>
      <c r="T130" s="21">
        <v>0</v>
      </c>
      <c r="U130" s="20">
        <v>0.9</v>
      </c>
      <c r="V130" s="57">
        <v>0.46</v>
      </c>
      <c r="W130" s="51"/>
      <c r="X130" s="20">
        <v>0.95</v>
      </c>
      <c r="Y130" s="19"/>
      <c r="Z130" s="19"/>
      <c r="AA130" s="20">
        <v>0.95</v>
      </c>
      <c r="AB130" s="19"/>
      <c r="AC130" s="19"/>
      <c r="AD130" s="21">
        <v>0.95</v>
      </c>
      <c r="AE130" s="21">
        <f>+_xlfn.IFS(Q130="Acumulado",T130+V130+Y130+AB130,Q130="Capacidad",V130,Q130="Flujo",V130,Q130="Reducción",T130,Q130="Stock",V130)</f>
        <v>0.46</v>
      </c>
      <c r="AF130" s="79"/>
    </row>
    <row r="131" spans="1:32" s="10" customFormat="1" ht="31.5" x14ac:dyDescent="0.25">
      <c r="A131" s="79"/>
      <c r="B131" s="79"/>
      <c r="C131" s="79"/>
      <c r="D131" s="79"/>
      <c r="E131" s="79"/>
      <c r="F131" s="79"/>
      <c r="G131" s="79"/>
      <c r="H131" s="79"/>
      <c r="I131" s="79"/>
      <c r="J131" s="79"/>
      <c r="K131" s="79"/>
      <c r="L131" s="79"/>
      <c r="M131" s="79"/>
      <c r="N131" s="79"/>
      <c r="O131" s="19" t="s">
        <v>440</v>
      </c>
      <c r="P131" s="19" t="s">
        <v>441</v>
      </c>
      <c r="Q131" s="19" t="s">
        <v>87</v>
      </c>
      <c r="R131" s="20">
        <v>0</v>
      </c>
      <c r="S131" s="20">
        <v>1</v>
      </c>
      <c r="T131" s="21">
        <v>0</v>
      </c>
      <c r="U131" s="20">
        <v>1</v>
      </c>
      <c r="V131" s="57">
        <v>0.54</v>
      </c>
      <c r="W131" s="51"/>
      <c r="X131" s="20">
        <v>1</v>
      </c>
      <c r="Y131" s="19"/>
      <c r="Z131" s="19"/>
      <c r="AA131" s="20">
        <v>1</v>
      </c>
      <c r="AB131" s="19"/>
      <c r="AC131" s="19"/>
      <c r="AD131" s="21">
        <v>1</v>
      </c>
      <c r="AE131" s="21">
        <f>+_xlfn.IFS(Q131="Acumulado",T131+V131+Y131+AB131,Q131="Capacidad",V131,Q131="Flujo",V131,Q131="Reducción",T131,Q131="Stock",V131)</f>
        <v>0.54</v>
      </c>
      <c r="AF131" s="79"/>
    </row>
    <row r="132" spans="1:32" s="10" customFormat="1" ht="31.5" x14ac:dyDescent="0.25">
      <c r="A132" s="71" t="s">
        <v>32</v>
      </c>
      <c r="B132" s="71" t="s">
        <v>442</v>
      </c>
      <c r="C132" s="71" t="s">
        <v>34</v>
      </c>
      <c r="D132" s="71" t="s">
        <v>443</v>
      </c>
      <c r="E132" s="71" t="s">
        <v>444</v>
      </c>
      <c r="F132" s="71" t="s">
        <v>445</v>
      </c>
      <c r="G132" s="71" t="s">
        <v>446</v>
      </c>
      <c r="H132" s="71" t="s">
        <v>447</v>
      </c>
      <c r="I132" s="71" t="s">
        <v>448</v>
      </c>
      <c r="J132" s="71"/>
      <c r="K132" s="71"/>
      <c r="L132" s="71"/>
      <c r="M132" s="71"/>
      <c r="N132" s="71"/>
      <c r="O132" s="11" t="s">
        <v>449</v>
      </c>
      <c r="P132" s="11" t="s">
        <v>450</v>
      </c>
      <c r="Q132" s="11" t="s">
        <v>87</v>
      </c>
      <c r="R132" s="16">
        <v>1</v>
      </c>
      <c r="S132" s="16">
        <v>0</v>
      </c>
      <c r="T132" s="16">
        <v>0</v>
      </c>
      <c r="U132" s="16">
        <v>1</v>
      </c>
      <c r="V132" s="64">
        <v>0.5</v>
      </c>
      <c r="W132" s="45"/>
      <c r="X132" s="16">
        <v>1</v>
      </c>
      <c r="Y132" s="38"/>
      <c r="Z132" s="38"/>
      <c r="AA132" s="16">
        <v>1</v>
      </c>
      <c r="AB132" s="38"/>
      <c r="AC132" s="38"/>
      <c r="AD132" s="16">
        <v>1</v>
      </c>
      <c r="AE132" s="16">
        <f>+_xlfn.IFS(Q132="Acumulado",T132+V132+Y132+AB132,Q132="Capacidad",V132,Q132="Flujo",V132,Q132="Reducción",T132,Q132="Stock",V132)</f>
        <v>0.5</v>
      </c>
      <c r="AF132" s="71" t="s">
        <v>451</v>
      </c>
    </row>
    <row r="133" spans="1:32" s="10" customFormat="1" ht="31.5" x14ac:dyDescent="0.25">
      <c r="A133" s="71"/>
      <c r="B133" s="71"/>
      <c r="C133" s="71"/>
      <c r="D133" s="71"/>
      <c r="E133" s="71"/>
      <c r="F133" s="71"/>
      <c r="G133" s="71"/>
      <c r="H133" s="71"/>
      <c r="I133" s="71"/>
      <c r="J133" s="71"/>
      <c r="K133" s="71"/>
      <c r="L133" s="71"/>
      <c r="M133" s="71"/>
      <c r="N133" s="71"/>
      <c r="O133" s="11" t="s">
        <v>452</v>
      </c>
      <c r="P133" s="11" t="s">
        <v>453</v>
      </c>
      <c r="Q133" s="11" t="s">
        <v>87</v>
      </c>
      <c r="R133" s="16">
        <v>1</v>
      </c>
      <c r="S133" s="16">
        <v>1</v>
      </c>
      <c r="T133" s="16">
        <v>1</v>
      </c>
      <c r="U133" s="16">
        <v>1</v>
      </c>
      <c r="V133" s="64" t="s">
        <v>454</v>
      </c>
      <c r="W133" s="45"/>
      <c r="X133" s="16">
        <v>1</v>
      </c>
      <c r="Y133" s="11"/>
      <c r="Z133" s="11"/>
      <c r="AA133" s="16">
        <v>1</v>
      </c>
      <c r="AB133" s="11"/>
      <c r="AC133" s="11"/>
      <c r="AD133" s="16">
        <f t="shared" ref="AD133:AD141" si="9">+_xlfn.IFS(Q133="Acumulado",S133+U133+X133+AA133,Q133="Capacidad",AA133,Q133="Flujo",AA133,Q133="Reducción",AA133,Q133="Stock",AA133)</f>
        <v>1</v>
      </c>
      <c r="AE133" s="16" t="str">
        <f t="shared" ref="AE133:AE168" si="10">+_xlfn.IFS(Q133="Acumulado",T133+V133+Y133+AB133,Q133="Capacidad",V133,Q133="Flujo",V133,Q133="Reducción",T133,Q133="Stock",V133)</f>
        <v>48.1%</v>
      </c>
      <c r="AF133" s="71"/>
    </row>
    <row r="134" spans="1:32" s="10" customFormat="1" ht="31.5" x14ac:dyDescent="0.25">
      <c r="A134" s="71"/>
      <c r="B134" s="71"/>
      <c r="C134" s="71"/>
      <c r="D134" s="71"/>
      <c r="E134" s="71"/>
      <c r="F134" s="71"/>
      <c r="G134" s="71"/>
      <c r="H134" s="71"/>
      <c r="I134" s="71"/>
      <c r="J134" s="71"/>
      <c r="K134" s="71"/>
      <c r="L134" s="71"/>
      <c r="M134" s="71"/>
      <c r="N134" s="71"/>
      <c r="O134" s="11" t="s">
        <v>455</v>
      </c>
      <c r="P134" s="11" t="s">
        <v>456</v>
      </c>
      <c r="Q134" s="11" t="s">
        <v>87</v>
      </c>
      <c r="R134" s="16">
        <v>1</v>
      </c>
      <c r="S134" s="16">
        <v>1</v>
      </c>
      <c r="T134" s="16">
        <v>1</v>
      </c>
      <c r="U134" s="16">
        <v>1</v>
      </c>
      <c r="V134" s="64" t="s">
        <v>457</v>
      </c>
      <c r="W134" s="45"/>
      <c r="X134" s="16">
        <v>1</v>
      </c>
      <c r="Y134" s="11"/>
      <c r="Z134" s="11"/>
      <c r="AA134" s="16">
        <v>1</v>
      </c>
      <c r="AB134" s="11"/>
      <c r="AC134" s="11"/>
      <c r="AD134" s="16">
        <f t="shared" si="9"/>
        <v>1</v>
      </c>
      <c r="AE134" s="16" t="str">
        <f t="shared" si="10"/>
        <v>41.63%</v>
      </c>
      <c r="AF134" s="71"/>
    </row>
    <row r="135" spans="1:32" s="10" customFormat="1" ht="111" customHeight="1" x14ac:dyDescent="0.25">
      <c r="A135" s="71" t="s">
        <v>32</v>
      </c>
      <c r="B135" s="71" t="s">
        <v>442</v>
      </c>
      <c r="C135" s="71" t="s">
        <v>174</v>
      </c>
      <c r="D135" s="71" t="s">
        <v>458</v>
      </c>
      <c r="E135" s="71" t="s">
        <v>459</v>
      </c>
      <c r="F135" s="71" t="s">
        <v>460</v>
      </c>
      <c r="G135" s="71" t="s">
        <v>461</v>
      </c>
      <c r="H135" s="71" t="s">
        <v>462</v>
      </c>
      <c r="I135" s="71" t="s">
        <v>463</v>
      </c>
      <c r="J135" s="78">
        <v>25239231363</v>
      </c>
      <c r="K135" s="78">
        <v>22735930068</v>
      </c>
      <c r="L135" s="78">
        <v>34000000000</v>
      </c>
      <c r="M135" s="78">
        <v>6376232372.1300001</v>
      </c>
      <c r="N135" s="71" t="s">
        <v>464</v>
      </c>
      <c r="O135" s="11" t="s">
        <v>465</v>
      </c>
      <c r="P135" s="39" t="s">
        <v>466</v>
      </c>
      <c r="Q135" s="11" t="s">
        <v>87</v>
      </c>
      <c r="R135" s="40">
        <v>0.997</v>
      </c>
      <c r="S135" s="40">
        <v>0.997</v>
      </c>
      <c r="T135" s="11">
        <v>99.98</v>
      </c>
      <c r="U135" s="40">
        <v>0.997</v>
      </c>
      <c r="V135" s="67">
        <v>0.99995999999999996</v>
      </c>
      <c r="W135" s="45"/>
      <c r="X135" s="40">
        <v>0.997</v>
      </c>
      <c r="Y135" s="11"/>
      <c r="Z135" s="11"/>
      <c r="AA135" s="40">
        <v>0.997</v>
      </c>
      <c r="AB135" s="11"/>
      <c r="AC135" s="11"/>
      <c r="AD135" s="39">
        <f t="shared" si="9"/>
        <v>0.997</v>
      </c>
      <c r="AE135" s="39">
        <f t="shared" si="10"/>
        <v>0.99995999999999996</v>
      </c>
      <c r="AF135" s="71" t="s">
        <v>467</v>
      </c>
    </row>
    <row r="136" spans="1:32" s="10" customFormat="1" ht="111" customHeight="1" x14ac:dyDescent="0.25">
      <c r="A136" s="71"/>
      <c r="B136" s="71"/>
      <c r="C136" s="71"/>
      <c r="D136" s="71"/>
      <c r="E136" s="71"/>
      <c r="F136" s="71"/>
      <c r="G136" s="71"/>
      <c r="H136" s="71"/>
      <c r="I136" s="71"/>
      <c r="J136" s="78"/>
      <c r="K136" s="78"/>
      <c r="L136" s="78"/>
      <c r="M136" s="78"/>
      <c r="N136" s="71"/>
      <c r="O136" s="11" t="s">
        <v>468</v>
      </c>
      <c r="P136" s="11" t="s">
        <v>469</v>
      </c>
      <c r="Q136" s="11" t="s">
        <v>136</v>
      </c>
      <c r="R136" s="11">
        <v>1</v>
      </c>
      <c r="S136" s="11">
        <v>1</v>
      </c>
      <c r="T136" s="11">
        <v>1</v>
      </c>
      <c r="U136" s="11">
        <v>1</v>
      </c>
      <c r="V136" s="45">
        <v>0</v>
      </c>
      <c r="W136" s="45"/>
      <c r="X136" s="11">
        <v>1</v>
      </c>
      <c r="Y136" s="11"/>
      <c r="Z136" s="11"/>
      <c r="AA136" s="11">
        <v>1</v>
      </c>
      <c r="AB136" s="11"/>
      <c r="AC136" s="11"/>
      <c r="AD136" s="11">
        <f t="shared" si="9"/>
        <v>1</v>
      </c>
      <c r="AE136" s="14">
        <f t="shared" si="10"/>
        <v>0</v>
      </c>
      <c r="AF136" s="71"/>
    </row>
    <row r="137" spans="1:32" s="10" customFormat="1" ht="212.1" customHeight="1" x14ac:dyDescent="0.25">
      <c r="A137" s="11" t="s">
        <v>32</v>
      </c>
      <c r="B137" s="11" t="s">
        <v>442</v>
      </c>
      <c r="C137" s="11" t="s">
        <v>34</v>
      </c>
      <c r="D137" s="11" t="s">
        <v>458</v>
      </c>
      <c r="E137" s="11" t="s">
        <v>470</v>
      </c>
      <c r="F137" s="11" t="s">
        <v>471</v>
      </c>
      <c r="G137" s="11" t="s">
        <v>472</v>
      </c>
      <c r="H137" s="11" t="s">
        <v>473</v>
      </c>
      <c r="I137" s="11" t="s">
        <v>474</v>
      </c>
      <c r="J137" s="17"/>
      <c r="K137" s="17"/>
      <c r="L137" s="17"/>
      <c r="M137" s="17"/>
      <c r="N137" s="11"/>
      <c r="O137" s="11" t="s">
        <v>475</v>
      </c>
      <c r="P137" s="11" t="s">
        <v>476</v>
      </c>
      <c r="Q137" s="11" t="s">
        <v>43</v>
      </c>
      <c r="R137" s="11">
        <v>1</v>
      </c>
      <c r="S137" s="11">
        <v>1</v>
      </c>
      <c r="T137" s="11">
        <v>1</v>
      </c>
      <c r="U137" s="11">
        <v>1</v>
      </c>
      <c r="V137" s="45">
        <v>0</v>
      </c>
      <c r="W137" s="45"/>
      <c r="X137" s="11">
        <v>1</v>
      </c>
      <c r="Y137" s="11"/>
      <c r="Z137" s="11"/>
      <c r="AA137" s="11">
        <v>1</v>
      </c>
      <c r="AB137" s="11"/>
      <c r="AC137" s="11"/>
      <c r="AD137" s="11">
        <f t="shared" si="9"/>
        <v>4</v>
      </c>
      <c r="AE137" s="14">
        <f t="shared" si="10"/>
        <v>1</v>
      </c>
      <c r="AF137" s="11" t="s">
        <v>477</v>
      </c>
    </row>
    <row r="138" spans="1:32" s="10" customFormat="1" ht="173.25" x14ac:dyDescent="0.25">
      <c r="A138" s="11" t="s">
        <v>32</v>
      </c>
      <c r="B138" s="11" t="s">
        <v>442</v>
      </c>
      <c r="C138" s="11" t="s">
        <v>34</v>
      </c>
      <c r="D138" s="11" t="s">
        <v>458</v>
      </c>
      <c r="E138" s="11" t="s">
        <v>470</v>
      </c>
      <c r="F138" s="11" t="s">
        <v>478</v>
      </c>
      <c r="G138" s="11" t="s">
        <v>479</v>
      </c>
      <c r="H138" s="11" t="s">
        <v>473</v>
      </c>
      <c r="I138" s="11" t="s">
        <v>474</v>
      </c>
      <c r="J138" s="17"/>
      <c r="K138" s="17"/>
      <c r="L138" s="17"/>
      <c r="M138" s="17"/>
      <c r="N138" s="11"/>
      <c r="O138" s="11" t="s">
        <v>480</v>
      </c>
      <c r="P138" s="11" t="s">
        <v>476</v>
      </c>
      <c r="Q138" s="11" t="s">
        <v>43</v>
      </c>
      <c r="R138" s="11">
        <v>1</v>
      </c>
      <c r="S138" s="11">
        <v>1</v>
      </c>
      <c r="T138" s="11">
        <v>1</v>
      </c>
      <c r="U138" s="11">
        <v>1</v>
      </c>
      <c r="V138" s="45">
        <v>0</v>
      </c>
      <c r="W138" s="45"/>
      <c r="X138" s="11">
        <v>1</v>
      </c>
      <c r="Y138" s="11"/>
      <c r="Z138" s="11"/>
      <c r="AA138" s="11">
        <v>1</v>
      </c>
      <c r="AB138" s="11"/>
      <c r="AC138" s="11"/>
      <c r="AD138" s="11">
        <f t="shared" si="9"/>
        <v>4</v>
      </c>
      <c r="AE138" s="14">
        <f t="shared" si="10"/>
        <v>1</v>
      </c>
      <c r="AF138" s="11" t="s">
        <v>477</v>
      </c>
    </row>
    <row r="139" spans="1:32" s="10" customFormat="1" ht="63" x14ac:dyDescent="0.25">
      <c r="A139" s="75" t="s">
        <v>32</v>
      </c>
      <c r="B139" s="75" t="s">
        <v>442</v>
      </c>
      <c r="C139" s="75" t="s">
        <v>34</v>
      </c>
      <c r="D139" s="75" t="s">
        <v>458</v>
      </c>
      <c r="E139" s="75" t="s">
        <v>481</v>
      </c>
      <c r="F139" s="75" t="s">
        <v>482</v>
      </c>
      <c r="G139" s="75" t="s">
        <v>483</v>
      </c>
      <c r="H139" s="75" t="s">
        <v>484</v>
      </c>
      <c r="I139" s="75" t="s">
        <v>481</v>
      </c>
      <c r="J139" s="75"/>
      <c r="K139" s="75"/>
      <c r="L139" s="75"/>
      <c r="M139" s="75"/>
      <c r="N139" s="75"/>
      <c r="O139" s="11" t="s">
        <v>485</v>
      </c>
      <c r="P139" s="11" t="s">
        <v>486</v>
      </c>
      <c r="Q139" s="11" t="s">
        <v>80</v>
      </c>
      <c r="R139" s="15">
        <v>0.3</v>
      </c>
      <c r="S139" s="15">
        <v>0.5</v>
      </c>
      <c r="T139" s="16">
        <v>0.5</v>
      </c>
      <c r="U139" s="15">
        <v>0.7</v>
      </c>
      <c r="V139" s="64">
        <v>0.57399999999999995</v>
      </c>
      <c r="W139" s="45"/>
      <c r="X139" s="15">
        <v>0.8</v>
      </c>
      <c r="Y139" s="11"/>
      <c r="Z139" s="11"/>
      <c r="AA139" s="15">
        <v>1</v>
      </c>
      <c r="AB139" s="11"/>
      <c r="AC139" s="11"/>
      <c r="AD139" s="16">
        <f t="shared" si="9"/>
        <v>1</v>
      </c>
      <c r="AE139" s="16">
        <f t="shared" si="10"/>
        <v>0.57399999999999995</v>
      </c>
      <c r="AF139" s="75" t="s">
        <v>487</v>
      </c>
    </row>
    <row r="140" spans="1:32" s="10" customFormat="1" ht="63" x14ac:dyDescent="0.25">
      <c r="A140" s="77"/>
      <c r="B140" s="77"/>
      <c r="C140" s="77"/>
      <c r="D140" s="77"/>
      <c r="E140" s="77"/>
      <c r="F140" s="77"/>
      <c r="G140" s="77"/>
      <c r="H140" s="77"/>
      <c r="I140" s="77"/>
      <c r="J140" s="77"/>
      <c r="K140" s="77"/>
      <c r="L140" s="77"/>
      <c r="M140" s="77"/>
      <c r="N140" s="77"/>
      <c r="O140" s="11" t="s">
        <v>488</v>
      </c>
      <c r="P140" s="11" t="s">
        <v>489</v>
      </c>
      <c r="Q140" s="11" t="s">
        <v>80</v>
      </c>
      <c r="R140" s="15">
        <v>0.1</v>
      </c>
      <c r="S140" s="15">
        <v>0</v>
      </c>
      <c r="T140" s="16">
        <v>0</v>
      </c>
      <c r="U140" s="15">
        <v>0.8</v>
      </c>
      <c r="V140" s="64">
        <v>0.25</v>
      </c>
      <c r="W140" s="45"/>
      <c r="X140" s="15">
        <v>0.9</v>
      </c>
      <c r="Y140" s="11"/>
      <c r="Z140" s="11"/>
      <c r="AA140" s="15">
        <v>1</v>
      </c>
      <c r="AB140" s="11"/>
      <c r="AC140" s="11"/>
      <c r="AD140" s="16">
        <f t="shared" si="9"/>
        <v>1</v>
      </c>
      <c r="AE140" s="16">
        <f t="shared" si="10"/>
        <v>0.25</v>
      </c>
      <c r="AF140" s="77"/>
    </row>
    <row r="141" spans="1:32" s="10" customFormat="1" ht="57" customHeight="1" x14ac:dyDescent="0.25">
      <c r="A141" s="71" t="s">
        <v>32</v>
      </c>
      <c r="B141" s="71" t="s">
        <v>442</v>
      </c>
      <c r="C141" s="71" t="s">
        <v>34</v>
      </c>
      <c r="D141" s="71" t="s">
        <v>458</v>
      </c>
      <c r="E141" s="71" t="s">
        <v>470</v>
      </c>
      <c r="F141" s="71" t="s">
        <v>490</v>
      </c>
      <c r="G141" s="71" t="s">
        <v>491</v>
      </c>
      <c r="H141" s="71" t="s">
        <v>492</v>
      </c>
      <c r="I141" s="71" t="s">
        <v>493</v>
      </c>
      <c r="J141" s="71"/>
      <c r="K141" s="71"/>
      <c r="L141" s="71"/>
      <c r="M141" s="71"/>
      <c r="N141" s="71"/>
      <c r="O141" s="11" t="s">
        <v>494</v>
      </c>
      <c r="P141" s="11" t="s">
        <v>495</v>
      </c>
      <c r="Q141" s="11" t="s">
        <v>136</v>
      </c>
      <c r="R141" s="41">
        <v>1</v>
      </c>
      <c r="S141" s="41">
        <v>1</v>
      </c>
      <c r="T141" s="15">
        <v>1</v>
      </c>
      <c r="U141" s="41">
        <v>1</v>
      </c>
      <c r="V141" s="68">
        <v>0.5</v>
      </c>
      <c r="W141" s="45"/>
      <c r="X141" s="41">
        <v>1</v>
      </c>
      <c r="Y141" s="11"/>
      <c r="Z141" s="11"/>
      <c r="AA141" s="41">
        <v>1</v>
      </c>
      <c r="AB141" s="11"/>
      <c r="AC141" s="11"/>
      <c r="AD141" s="16">
        <f t="shared" si="9"/>
        <v>1</v>
      </c>
      <c r="AE141" s="16">
        <f t="shared" si="10"/>
        <v>0.5</v>
      </c>
      <c r="AF141" s="71" t="s">
        <v>496</v>
      </c>
    </row>
    <row r="142" spans="1:32" s="10" customFormat="1" ht="63" x14ac:dyDescent="0.25">
      <c r="A142" s="71"/>
      <c r="B142" s="71"/>
      <c r="C142" s="71"/>
      <c r="D142" s="71"/>
      <c r="E142" s="71"/>
      <c r="F142" s="71"/>
      <c r="G142" s="71"/>
      <c r="H142" s="71"/>
      <c r="I142" s="71"/>
      <c r="J142" s="71"/>
      <c r="K142" s="71"/>
      <c r="L142" s="71"/>
      <c r="M142" s="71"/>
      <c r="N142" s="71"/>
      <c r="O142" s="11" t="s">
        <v>497</v>
      </c>
      <c r="P142" s="11" t="s">
        <v>498</v>
      </c>
      <c r="Q142" s="11" t="s">
        <v>43</v>
      </c>
      <c r="R142" s="12">
        <v>0</v>
      </c>
      <c r="S142" s="12">
        <v>2</v>
      </c>
      <c r="T142" s="11">
        <v>2</v>
      </c>
      <c r="U142" s="11">
        <v>2</v>
      </c>
      <c r="V142" s="46">
        <v>1</v>
      </c>
      <c r="W142" s="45"/>
      <c r="X142" s="12">
        <v>0</v>
      </c>
      <c r="Y142" s="11"/>
      <c r="Z142" s="11"/>
      <c r="AA142" s="12">
        <v>0</v>
      </c>
      <c r="AB142" s="11"/>
      <c r="AC142" s="11"/>
      <c r="AD142" s="11">
        <v>4</v>
      </c>
      <c r="AE142" s="14">
        <f t="shared" si="10"/>
        <v>3</v>
      </c>
      <c r="AF142" s="71"/>
    </row>
    <row r="143" spans="1:32" s="10" customFormat="1" ht="157.5" customHeight="1" x14ac:dyDescent="0.25">
      <c r="A143" s="71"/>
      <c r="B143" s="71"/>
      <c r="C143" s="71"/>
      <c r="D143" s="71"/>
      <c r="E143" s="71"/>
      <c r="F143" s="71"/>
      <c r="G143" s="71"/>
      <c r="H143" s="71"/>
      <c r="I143" s="71"/>
      <c r="J143" s="71"/>
      <c r="K143" s="71"/>
      <c r="L143" s="71"/>
      <c r="M143" s="71"/>
      <c r="N143" s="71"/>
      <c r="O143" s="11" t="s">
        <v>499</v>
      </c>
      <c r="P143" s="11" t="s">
        <v>500</v>
      </c>
      <c r="Q143" s="11" t="s">
        <v>87</v>
      </c>
      <c r="R143" s="12">
        <v>0</v>
      </c>
      <c r="S143" s="12">
        <v>15</v>
      </c>
      <c r="T143" s="12">
        <v>15</v>
      </c>
      <c r="U143" s="12">
        <v>15</v>
      </c>
      <c r="V143" s="46">
        <v>11</v>
      </c>
      <c r="W143" s="45"/>
      <c r="X143" s="12">
        <v>15</v>
      </c>
      <c r="Y143" s="11"/>
      <c r="Z143" s="11"/>
      <c r="AA143" s="12">
        <v>0</v>
      </c>
      <c r="AB143" s="11"/>
      <c r="AC143" s="11"/>
      <c r="AD143" s="11">
        <f>+_xlfn.IFS(Q143="Acumulado",S143+U143+X143+AA143,Q143="Capacidad",X143,Q143="Flujo",X143,Q143="Reducción",X143,Q143="Stock",X143)</f>
        <v>15</v>
      </c>
      <c r="AE143" s="14">
        <f t="shared" si="10"/>
        <v>11</v>
      </c>
      <c r="AF143" s="71"/>
    </row>
    <row r="144" spans="1:32" s="10" customFormat="1" ht="31.5" x14ac:dyDescent="0.25">
      <c r="A144" s="71"/>
      <c r="B144" s="71"/>
      <c r="C144" s="71"/>
      <c r="D144" s="71"/>
      <c r="E144" s="71"/>
      <c r="F144" s="71"/>
      <c r="G144" s="71"/>
      <c r="H144" s="71"/>
      <c r="I144" s="71"/>
      <c r="J144" s="71"/>
      <c r="K144" s="71"/>
      <c r="L144" s="71"/>
      <c r="M144" s="71"/>
      <c r="N144" s="71"/>
      <c r="O144" s="11" t="s">
        <v>501</v>
      </c>
      <c r="P144" s="11" t="s">
        <v>502</v>
      </c>
      <c r="Q144" s="11" t="s">
        <v>43</v>
      </c>
      <c r="R144" s="12">
        <v>11</v>
      </c>
      <c r="S144" s="12">
        <v>4</v>
      </c>
      <c r="T144" s="11">
        <v>4</v>
      </c>
      <c r="U144" s="12">
        <v>4</v>
      </c>
      <c r="V144" s="46">
        <v>2</v>
      </c>
      <c r="W144" s="45"/>
      <c r="X144" s="12">
        <v>4</v>
      </c>
      <c r="Y144" s="11"/>
      <c r="Z144" s="11"/>
      <c r="AA144" s="12">
        <v>4</v>
      </c>
      <c r="AB144" s="11"/>
      <c r="AC144" s="11"/>
      <c r="AD144" s="11">
        <f t="shared" ref="AD144:AD157" si="11">+_xlfn.IFS(Q144="Acumulado",S144+U144+X144+AA144,Q144="Capacidad",AA144,Q144="Flujo",AA144,Q144="Reducción",AA144,Q144="Stock",AA144)</f>
        <v>16</v>
      </c>
      <c r="AE144" s="14">
        <f t="shared" si="10"/>
        <v>6</v>
      </c>
      <c r="AF144" s="71"/>
    </row>
    <row r="145" spans="1:32" s="10" customFormat="1" ht="192.6" customHeight="1" x14ac:dyDescent="0.25">
      <c r="A145" s="11" t="s">
        <v>32</v>
      </c>
      <c r="B145" s="11" t="s">
        <v>442</v>
      </c>
      <c r="C145" s="11" t="s">
        <v>34</v>
      </c>
      <c r="D145" s="11" t="s">
        <v>458</v>
      </c>
      <c r="E145" s="11" t="s">
        <v>470</v>
      </c>
      <c r="F145" s="11" t="s">
        <v>503</v>
      </c>
      <c r="G145" s="11" t="s">
        <v>504</v>
      </c>
      <c r="H145" s="11" t="s">
        <v>505</v>
      </c>
      <c r="I145" s="11" t="s">
        <v>506</v>
      </c>
      <c r="J145" s="17"/>
      <c r="K145" s="17"/>
      <c r="L145" s="17"/>
      <c r="M145" s="17"/>
      <c r="N145" s="11"/>
      <c r="O145" s="11" t="s">
        <v>507</v>
      </c>
      <c r="P145" s="11" t="s">
        <v>508</v>
      </c>
      <c r="Q145" s="11" t="s">
        <v>87</v>
      </c>
      <c r="R145" s="16">
        <v>1</v>
      </c>
      <c r="S145" s="15">
        <v>1</v>
      </c>
      <c r="T145" s="15">
        <v>1</v>
      </c>
      <c r="U145" s="15">
        <v>1</v>
      </c>
      <c r="V145" s="54">
        <v>1</v>
      </c>
      <c r="W145" s="45"/>
      <c r="X145" s="15">
        <v>1</v>
      </c>
      <c r="Y145" s="11"/>
      <c r="Z145" s="11"/>
      <c r="AA145" s="15">
        <v>1</v>
      </c>
      <c r="AB145" s="11"/>
      <c r="AC145" s="11"/>
      <c r="AD145" s="16">
        <f t="shared" si="11"/>
        <v>1</v>
      </c>
      <c r="AE145" s="16">
        <f t="shared" si="10"/>
        <v>1</v>
      </c>
      <c r="AF145" s="11" t="s">
        <v>509</v>
      </c>
    </row>
    <row r="146" spans="1:32" s="10" customFormat="1" ht="74.099999999999994" customHeight="1" x14ac:dyDescent="0.25">
      <c r="A146" s="75" t="s">
        <v>32</v>
      </c>
      <c r="B146" s="75" t="s">
        <v>442</v>
      </c>
      <c r="C146" s="75" t="s">
        <v>34</v>
      </c>
      <c r="D146" s="75" t="s">
        <v>458</v>
      </c>
      <c r="E146" s="75" t="s">
        <v>510</v>
      </c>
      <c r="F146" s="75" t="s">
        <v>511</v>
      </c>
      <c r="G146" s="75" t="s">
        <v>512</v>
      </c>
      <c r="H146" s="75" t="s">
        <v>513</v>
      </c>
      <c r="I146" s="75" t="s">
        <v>514</v>
      </c>
      <c r="J146" s="75"/>
      <c r="K146" s="75"/>
      <c r="L146" s="75"/>
      <c r="M146" s="75"/>
      <c r="N146" s="75"/>
      <c r="O146" s="11" t="s">
        <v>515</v>
      </c>
      <c r="P146" s="11" t="s">
        <v>516</v>
      </c>
      <c r="Q146" s="11" t="s">
        <v>136</v>
      </c>
      <c r="R146" s="15">
        <v>1</v>
      </c>
      <c r="S146" s="15">
        <v>1</v>
      </c>
      <c r="T146" s="16">
        <v>1</v>
      </c>
      <c r="U146" s="15">
        <v>1</v>
      </c>
      <c r="V146" s="64">
        <v>1</v>
      </c>
      <c r="W146" s="45"/>
      <c r="X146" s="15">
        <v>1</v>
      </c>
      <c r="Y146" s="11"/>
      <c r="Z146" s="11"/>
      <c r="AA146" s="15">
        <v>1</v>
      </c>
      <c r="AB146" s="11"/>
      <c r="AC146" s="11"/>
      <c r="AD146" s="16">
        <f t="shared" si="11"/>
        <v>1</v>
      </c>
      <c r="AE146" s="16">
        <f t="shared" si="10"/>
        <v>1</v>
      </c>
      <c r="AF146" s="75" t="s">
        <v>487</v>
      </c>
    </row>
    <row r="147" spans="1:32" s="10" customFormat="1" ht="74.099999999999994" customHeight="1" x14ac:dyDescent="0.25">
      <c r="A147" s="77"/>
      <c r="B147" s="77"/>
      <c r="C147" s="77"/>
      <c r="D147" s="77"/>
      <c r="E147" s="77"/>
      <c r="F147" s="77"/>
      <c r="G147" s="77"/>
      <c r="H147" s="77"/>
      <c r="I147" s="77"/>
      <c r="J147" s="77"/>
      <c r="K147" s="77"/>
      <c r="L147" s="77"/>
      <c r="M147" s="77"/>
      <c r="N147" s="77"/>
      <c r="O147" s="11" t="s">
        <v>517</v>
      </c>
      <c r="P147" s="11" t="s">
        <v>518</v>
      </c>
      <c r="Q147" s="11" t="s">
        <v>136</v>
      </c>
      <c r="R147" s="15">
        <v>0</v>
      </c>
      <c r="S147" s="15">
        <v>0</v>
      </c>
      <c r="T147" s="16">
        <v>0</v>
      </c>
      <c r="U147" s="15">
        <v>1</v>
      </c>
      <c r="V147" s="64">
        <v>1</v>
      </c>
      <c r="W147" s="45"/>
      <c r="X147" s="15">
        <v>1</v>
      </c>
      <c r="Y147" s="11"/>
      <c r="Z147" s="11"/>
      <c r="AA147" s="15">
        <v>1</v>
      </c>
      <c r="AB147" s="11"/>
      <c r="AC147" s="11"/>
      <c r="AD147" s="16">
        <f t="shared" si="11"/>
        <v>1</v>
      </c>
      <c r="AE147" s="16">
        <f t="shared" si="10"/>
        <v>1</v>
      </c>
      <c r="AF147" s="77"/>
    </row>
    <row r="148" spans="1:32" s="10" customFormat="1" ht="41.1" customHeight="1" x14ac:dyDescent="0.25">
      <c r="A148" s="71" t="s">
        <v>32</v>
      </c>
      <c r="B148" s="71" t="s">
        <v>442</v>
      </c>
      <c r="C148" s="71" t="s">
        <v>34</v>
      </c>
      <c r="D148" s="71" t="s">
        <v>519</v>
      </c>
      <c r="E148" s="71" t="s">
        <v>520</v>
      </c>
      <c r="F148" s="71" t="s">
        <v>521</v>
      </c>
      <c r="G148" s="71" t="s">
        <v>522</v>
      </c>
      <c r="H148" s="71" t="s">
        <v>523</v>
      </c>
      <c r="I148" s="71" t="s">
        <v>524</v>
      </c>
      <c r="J148" s="71"/>
      <c r="K148" s="71"/>
      <c r="L148" s="71"/>
      <c r="M148" s="71"/>
      <c r="N148" s="71"/>
      <c r="O148" s="11" t="s">
        <v>525</v>
      </c>
      <c r="P148" s="11" t="s">
        <v>526</v>
      </c>
      <c r="Q148" s="11" t="s">
        <v>43</v>
      </c>
      <c r="R148" s="11">
        <v>1</v>
      </c>
      <c r="S148" s="11">
        <v>4</v>
      </c>
      <c r="T148" s="11">
        <v>4</v>
      </c>
      <c r="U148" s="11">
        <v>4</v>
      </c>
      <c r="V148" s="45">
        <v>2</v>
      </c>
      <c r="W148" s="45"/>
      <c r="X148" s="11">
        <v>4</v>
      </c>
      <c r="Y148" s="11"/>
      <c r="Z148" s="11"/>
      <c r="AA148" s="11">
        <v>4</v>
      </c>
      <c r="AB148" s="11"/>
      <c r="AC148" s="11"/>
      <c r="AD148" s="11">
        <f t="shared" si="11"/>
        <v>16</v>
      </c>
      <c r="AE148" s="14">
        <f t="shared" si="10"/>
        <v>6</v>
      </c>
      <c r="AF148" s="71" t="s">
        <v>527</v>
      </c>
    </row>
    <row r="149" spans="1:32" s="10" customFormat="1" ht="71.45" customHeight="1" x14ac:dyDescent="0.25">
      <c r="A149" s="71"/>
      <c r="B149" s="71"/>
      <c r="C149" s="71"/>
      <c r="D149" s="71"/>
      <c r="E149" s="71"/>
      <c r="F149" s="71"/>
      <c r="G149" s="71"/>
      <c r="H149" s="71"/>
      <c r="I149" s="71"/>
      <c r="J149" s="71"/>
      <c r="K149" s="71"/>
      <c r="L149" s="71"/>
      <c r="M149" s="71"/>
      <c r="N149" s="71"/>
      <c r="O149" s="11" t="s">
        <v>528</v>
      </c>
      <c r="P149" s="11" t="s">
        <v>529</v>
      </c>
      <c r="Q149" s="11" t="s">
        <v>43</v>
      </c>
      <c r="R149" s="11">
        <v>1</v>
      </c>
      <c r="S149" s="11">
        <v>4</v>
      </c>
      <c r="T149" s="11">
        <v>4</v>
      </c>
      <c r="U149" s="11">
        <v>4</v>
      </c>
      <c r="V149" s="45">
        <v>2</v>
      </c>
      <c r="W149" s="45"/>
      <c r="X149" s="11">
        <v>4</v>
      </c>
      <c r="Y149" s="11"/>
      <c r="Z149" s="11"/>
      <c r="AA149" s="11">
        <v>4</v>
      </c>
      <c r="AB149" s="11"/>
      <c r="AC149" s="11"/>
      <c r="AD149" s="11">
        <f t="shared" si="11"/>
        <v>16</v>
      </c>
      <c r="AE149" s="14">
        <f t="shared" si="10"/>
        <v>6</v>
      </c>
      <c r="AF149" s="71"/>
    </row>
    <row r="150" spans="1:32" s="10" customFormat="1" ht="94.5" customHeight="1" x14ac:dyDescent="0.25">
      <c r="A150" s="75" t="s">
        <v>32</v>
      </c>
      <c r="B150" s="75" t="s">
        <v>442</v>
      </c>
      <c r="C150" s="75" t="s">
        <v>34</v>
      </c>
      <c r="D150" s="75" t="s">
        <v>519</v>
      </c>
      <c r="E150" s="75" t="s">
        <v>530</v>
      </c>
      <c r="F150" s="75" t="s">
        <v>531</v>
      </c>
      <c r="G150" s="75" t="s">
        <v>532</v>
      </c>
      <c r="H150" s="75" t="s">
        <v>92</v>
      </c>
      <c r="I150" s="75" t="s">
        <v>533</v>
      </c>
      <c r="J150" s="72">
        <v>1380000000</v>
      </c>
      <c r="K150" s="72">
        <v>1380000000</v>
      </c>
      <c r="L150" s="72">
        <v>3280000000</v>
      </c>
      <c r="M150" s="72">
        <v>0</v>
      </c>
      <c r="N150" s="75" t="s">
        <v>252</v>
      </c>
      <c r="O150" s="11" t="s">
        <v>534</v>
      </c>
      <c r="P150" s="11" t="s">
        <v>535</v>
      </c>
      <c r="Q150" s="11" t="s">
        <v>136</v>
      </c>
      <c r="R150" s="11">
        <v>1</v>
      </c>
      <c r="S150" s="11">
        <v>1</v>
      </c>
      <c r="T150" s="11">
        <v>1</v>
      </c>
      <c r="U150" s="11">
        <v>0</v>
      </c>
      <c r="V150" s="45"/>
      <c r="W150" s="45"/>
      <c r="X150" s="11">
        <v>0</v>
      </c>
      <c r="Y150" s="11"/>
      <c r="Z150" s="11"/>
      <c r="AA150" s="11">
        <v>0</v>
      </c>
      <c r="AB150" s="11"/>
      <c r="AC150" s="11"/>
      <c r="AD150" s="11">
        <v>1</v>
      </c>
      <c r="AE150" s="14">
        <f>+_xlfn.IFS(Q150="Acumulado",T150+V150+Y150+AB150,Q150="Capacidad",V150,Q150="Flujo",V150,Q150="Reducción",T150,Q150="Stock",T150)</f>
        <v>1</v>
      </c>
      <c r="AF150" s="75" t="s">
        <v>137</v>
      </c>
    </row>
    <row r="151" spans="1:32" s="10" customFormat="1" ht="94.5" customHeight="1" x14ac:dyDescent="0.25">
      <c r="A151" s="76"/>
      <c r="B151" s="76"/>
      <c r="C151" s="76"/>
      <c r="D151" s="76"/>
      <c r="E151" s="76"/>
      <c r="F151" s="76"/>
      <c r="G151" s="76"/>
      <c r="H151" s="76"/>
      <c r="I151" s="76"/>
      <c r="J151" s="73"/>
      <c r="K151" s="73"/>
      <c r="L151" s="73"/>
      <c r="M151" s="73"/>
      <c r="N151" s="76"/>
      <c r="O151" s="11" t="s">
        <v>536</v>
      </c>
      <c r="P151" s="11" t="s">
        <v>537</v>
      </c>
      <c r="Q151" s="11" t="s">
        <v>43</v>
      </c>
      <c r="R151" s="11">
        <v>0</v>
      </c>
      <c r="S151" s="11">
        <v>0</v>
      </c>
      <c r="T151" s="11">
        <v>0</v>
      </c>
      <c r="U151" s="11">
        <v>1</v>
      </c>
      <c r="V151" s="45">
        <v>0.5</v>
      </c>
      <c r="W151" s="45"/>
      <c r="X151" s="11">
        <v>1</v>
      </c>
      <c r="Y151" s="11"/>
      <c r="Z151" s="11"/>
      <c r="AA151" s="11">
        <v>1</v>
      </c>
      <c r="AB151" s="11"/>
      <c r="AC151" s="11"/>
      <c r="AD151" s="11">
        <f t="shared" si="11"/>
        <v>3</v>
      </c>
      <c r="AE151" s="14">
        <f t="shared" si="10"/>
        <v>0.5</v>
      </c>
      <c r="AF151" s="76"/>
    </row>
    <row r="152" spans="1:32" s="10" customFormat="1" ht="63" x14ac:dyDescent="0.25">
      <c r="A152" s="76"/>
      <c r="B152" s="76"/>
      <c r="C152" s="76"/>
      <c r="D152" s="76"/>
      <c r="E152" s="76"/>
      <c r="F152" s="76"/>
      <c r="G152" s="76"/>
      <c r="H152" s="76"/>
      <c r="I152" s="76"/>
      <c r="J152" s="73"/>
      <c r="K152" s="73"/>
      <c r="L152" s="73"/>
      <c r="M152" s="73"/>
      <c r="N152" s="76"/>
      <c r="O152" s="11" t="s">
        <v>538</v>
      </c>
      <c r="P152" s="11" t="s">
        <v>539</v>
      </c>
      <c r="Q152" s="11" t="s">
        <v>43</v>
      </c>
      <c r="R152" s="11">
        <v>0</v>
      </c>
      <c r="S152" s="11">
        <v>0</v>
      </c>
      <c r="T152" s="11">
        <v>0</v>
      </c>
      <c r="U152" s="11">
        <v>1</v>
      </c>
      <c r="V152" s="45">
        <v>0.5</v>
      </c>
      <c r="W152" s="45"/>
      <c r="X152" s="11">
        <v>1</v>
      </c>
      <c r="Y152" s="11"/>
      <c r="Z152" s="11"/>
      <c r="AA152" s="11">
        <v>1</v>
      </c>
      <c r="AB152" s="11"/>
      <c r="AC152" s="11"/>
      <c r="AD152" s="11">
        <f t="shared" si="11"/>
        <v>3</v>
      </c>
      <c r="AE152" s="14">
        <f t="shared" si="10"/>
        <v>0.5</v>
      </c>
      <c r="AF152" s="76"/>
    </row>
    <row r="153" spans="1:32" s="10" customFormat="1" ht="78.75" x14ac:dyDescent="0.25">
      <c r="A153" s="76"/>
      <c r="B153" s="76"/>
      <c r="C153" s="76"/>
      <c r="D153" s="76"/>
      <c r="E153" s="76"/>
      <c r="F153" s="76"/>
      <c r="G153" s="76"/>
      <c r="H153" s="76"/>
      <c r="I153" s="76"/>
      <c r="J153" s="73"/>
      <c r="K153" s="73"/>
      <c r="L153" s="73"/>
      <c r="M153" s="73"/>
      <c r="N153" s="76"/>
      <c r="O153" s="11" t="s">
        <v>540</v>
      </c>
      <c r="P153" s="11" t="s">
        <v>541</v>
      </c>
      <c r="Q153" s="11" t="s">
        <v>43</v>
      </c>
      <c r="R153" s="11">
        <v>0</v>
      </c>
      <c r="S153" s="11">
        <v>0</v>
      </c>
      <c r="T153" s="11">
        <v>0</v>
      </c>
      <c r="U153" s="11">
        <v>1</v>
      </c>
      <c r="V153" s="45">
        <v>0.25</v>
      </c>
      <c r="W153" s="45"/>
      <c r="X153" s="11">
        <v>1</v>
      </c>
      <c r="Y153" s="11"/>
      <c r="Z153" s="11"/>
      <c r="AA153" s="11">
        <v>0</v>
      </c>
      <c r="AB153" s="11"/>
      <c r="AC153" s="11"/>
      <c r="AD153" s="11">
        <f t="shared" si="11"/>
        <v>2</v>
      </c>
      <c r="AE153" s="14">
        <f t="shared" si="10"/>
        <v>0.25</v>
      </c>
      <c r="AF153" s="76"/>
    </row>
    <row r="154" spans="1:32" s="10" customFormat="1" ht="47.25" x14ac:dyDescent="0.25">
      <c r="A154" s="77"/>
      <c r="B154" s="77"/>
      <c r="C154" s="77"/>
      <c r="D154" s="77"/>
      <c r="E154" s="77"/>
      <c r="F154" s="77"/>
      <c r="G154" s="77"/>
      <c r="H154" s="77"/>
      <c r="I154" s="77"/>
      <c r="J154" s="74"/>
      <c r="K154" s="74"/>
      <c r="L154" s="74"/>
      <c r="M154" s="74"/>
      <c r="N154" s="77"/>
      <c r="O154" s="11" t="s">
        <v>542</v>
      </c>
      <c r="P154" s="11" t="s">
        <v>543</v>
      </c>
      <c r="Q154" s="11" t="s">
        <v>43</v>
      </c>
      <c r="R154" s="11">
        <v>0</v>
      </c>
      <c r="S154" s="11">
        <v>0</v>
      </c>
      <c r="T154" s="11">
        <v>0</v>
      </c>
      <c r="U154" s="11">
        <v>2</v>
      </c>
      <c r="V154" s="45">
        <v>1</v>
      </c>
      <c r="W154" s="45"/>
      <c r="X154" s="11">
        <v>2</v>
      </c>
      <c r="Y154" s="11"/>
      <c r="Z154" s="11"/>
      <c r="AA154" s="11">
        <v>2</v>
      </c>
      <c r="AB154" s="11"/>
      <c r="AC154" s="11"/>
      <c r="AD154" s="11">
        <f t="shared" si="11"/>
        <v>6</v>
      </c>
      <c r="AE154" s="14">
        <f t="shared" si="10"/>
        <v>1</v>
      </c>
      <c r="AF154" s="77"/>
    </row>
    <row r="155" spans="1:32" s="10" customFormat="1" ht="78.75" x14ac:dyDescent="0.25">
      <c r="A155" s="11" t="s">
        <v>32</v>
      </c>
      <c r="B155" s="11" t="s">
        <v>442</v>
      </c>
      <c r="C155" s="11" t="s">
        <v>34</v>
      </c>
      <c r="D155" s="11" t="s">
        <v>519</v>
      </c>
      <c r="E155" s="11" t="s">
        <v>544</v>
      </c>
      <c r="F155" s="11" t="s">
        <v>545</v>
      </c>
      <c r="G155" s="11" t="s">
        <v>546</v>
      </c>
      <c r="H155" s="11" t="s">
        <v>547</v>
      </c>
      <c r="I155" s="11" t="s">
        <v>548</v>
      </c>
      <c r="J155" s="17"/>
      <c r="K155" s="17"/>
      <c r="L155" s="17">
        <v>11500000000</v>
      </c>
      <c r="M155" s="17">
        <v>1637736907</v>
      </c>
      <c r="N155" s="11"/>
      <c r="O155" s="11" t="s">
        <v>549</v>
      </c>
      <c r="P155" s="11" t="s">
        <v>550</v>
      </c>
      <c r="Q155" s="11" t="s">
        <v>43</v>
      </c>
      <c r="R155" s="11">
        <v>1</v>
      </c>
      <c r="S155" s="11">
        <v>1</v>
      </c>
      <c r="T155" s="11">
        <v>1</v>
      </c>
      <c r="U155" s="11">
        <v>1</v>
      </c>
      <c r="V155" s="46">
        <v>1</v>
      </c>
      <c r="W155" s="47"/>
      <c r="X155" s="11">
        <v>1</v>
      </c>
      <c r="Y155" s="11"/>
      <c r="Z155" s="11"/>
      <c r="AA155" s="11">
        <v>1</v>
      </c>
      <c r="AB155" s="11"/>
      <c r="AC155" s="11"/>
      <c r="AD155" s="11">
        <f t="shared" si="11"/>
        <v>4</v>
      </c>
      <c r="AE155" s="14">
        <f t="shared" si="10"/>
        <v>2</v>
      </c>
      <c r="AF155" s="11" t="s">
        <v>551</v>
      </c>
    </row>
    <row r="156" spans="1:32" s="10" customFormat="1" ht="47.25" x14ac:dyDescent="0.25">
      <c r="A156" s="71" t="s">
        <v>32</v>
      </c>
      <c r="B156" s="71" t="s">
        <v>442</v>
      </c>
      <c r="C156" s="71" t="s">
        <v>552</v>
      </c>
      <c r="D156" s="71" t="s">
        <v>519</v>
      </c>
      <c r="E156" s="71" t="s">
        <v>553</v>
      </c>
      <c r="F156" s="71" t="s">
        <v>554</v>
      </c>
      <c r="G156" s="71" t="s">
        <v>555</v>
      </c>
      <c r="H156" s="71" t="s">
        <v>556</v>
      </c>
      <c r="I156" s="71" t="s">
        <v>557</v>
      </c>
      <c r="J156" s="71"/>
      <c r="K156" s="71"/>
      <c r="L156" s="71"/>
      <c r="M156" s="71"/>
      <c r="N156" s="71"/>
      <c r="O156" s="11" t="s">
        <v>558</v>
      </c>
      <c r="P156" s="11" t="s">
        <v>559</v>
      </c>
      <c r="Q156" s="11" t="s">
        <v>43</v>
      </c>
      <c r="R156" s="15">
        <v>0</v>
      </c>
      <c r="S156" s="15">
        <v>0.2</v>
      </c>
      <c r="T156" s="15">
        <v>0.2</v>
      </c>
      <c r="U156" s="15">
        <v>0.4</v>
      </c>
      <c r="V156" s="54">
        <v>0.1</v>
      </c>
      <c r="W156" s="45"/>
      <c r="X156" s="15">
        <v>0.4</v>
      </c>
      <c r="Y156" s="11"/>
      <c r="Z156" s="11"/>
      <c r="AA156" s="15">
        <v>0</v>
      </c>
      <c r="AB156" s="11"/>
      <c r="AC156" s="11"/>
      <c r="AD156" s="16">
        <f t="shared" si="11"/>
        <v>1</v>
      </c>
      <c r="AE156" s="16">
        <f t="shared" si="10"/>
        <v>0.30000000000000004</v>
      </c>
      <c r="AF156" s="71" t="s">
        <v>560</v>
      </c>
    </row>
    <row r="157" spans="1:32" s="10" customFormat="1" ht="31.5" x14ac:dyDescent="0.25">
      <c r="A157" s="71"/>
      <c r="B157" s="71"/>
      <c r="C157" s="71"/>
      <c r="D157" s="71"/>
      <c r="E157" s="71"/>
      <c r="F157" s="71"/>
      <c r="G157" s="71"/>
      <c r="H157" s="71"/>
      <c r="I157" s="71"/>
      <c r="J157" s="71"/>
      <c r="K157" s="71"/>
      <c r="L157" s="71"/>
      <c r="M157" s="71"/>
      <c r="N157" s="71"/>
      <c r="O157" s="11" t="s">
        <v>561</v>
      </c>
      <c r="P157" s="11" t="s">
        <v>562</v>
      </c>
      <c r="Q157" s="11" t="s">
        <v>80</v>
      </c>
      <c r="R157" s="15">
        <v>0</v>
      </c>
      <c r="S157" s="15">
        <v>0.7</v>
      </c>
      <c r="T157" s="15">
        <v>0.7</v>
      </c>
      <c r="U157" s="15">
        <v>0.8</v>
      </c>
      <c r="V157" s="54">
        <v>0.7</v>
      </c>
      <c r="W157" s="45"/>
      <c r="X157" s="15">
        <v>0.9</v>
      </c>
      <c r="Y157" s="11"/>
      <c r="Z157" s="11"/>
      <c r="AA157" s="15">
        <v>1</v>
      </c>
      <c r="AB157" s="11"/>
      <c r="AC157" s="11"/>
      <c r="AD157" s="16">
        <f t="shared" si="11"/>
        <v>1</v>
      </c>
      <c r="AE157" s="16">
        <f t="shared" si="10"/>
        <v>0.7</v>
      </c>
      <c r="AF157" s="71"/>
    </row>
    <row r="158" spans="1:32" s="10" customFormat="1" ht="63" x14ac:dyDescent="0.25">
      <c r="A158" s="11" t="s">
        <v>32</v>
      </c>
      <c r="B158" s="11" t="s">
        <v>442</v>
      </c>
      <c r="C158" s="11" t="s">
        <v>34</v>
      </c>
      <c r="D158" s="11" t="s">
        <v>519</v>
      </c>
      <c r="E158" s="11" t="s">
        <v>563</v>
      </c>
      <c r="F158" s="11" t="s">
        <v>564</v>
      </c>
      <c r="G158" s="11" t="s">
        <v>565</v>
      </c>
      <c r="H158" s="11" t="s">
        <v>566</v>
      </c>
      <c r="I158" s="11" t="s">
        <v>514</v>
      </c>
      <c r="J158" s="17">
        <v>3288000000</v>
      </c>
      <c r="K158" s="17">
        <v>3277548326</v>
      </c>
      <c r="L158" s="17"/>
      <c r="M158" s="17"/>
      <c r="N158" s="11" t="s">
        <v>567</v>
      </c>
      <c r="O158" s="11" t="s">
        <v>568</v>
      </c>
      <c r="P158" s="11" t="s">
        <v>569</v>
      </c>
      <c r="Q158" s="11" t="s">
        <v>87</v>
      </c>
      <c r="R158" s="15">
        <v>0</v>
      </c>
      <c r="S158" s="15">
        <v>1</v>
      </c>
      <c r="T158" s="16">
        <v>1</v>
      </c>
      <c r="U158" s="15">
        <v>0</v>
      </c>
      <c r="V158" s="45"/>
      <c r="W158" s="45"/>
      <c r="X158" s="15">
        <v>0</v>
      </c>
      <c r="Y158" s="11"/>
      <c r="Z158" s="11"/>
      <c r="AA158" s="15">
        <v>0</v>
      </c>
      <c r="AB158" s="11"/>
      <c r="AC158" s="11"/>
      <c r="AD158" s="16">
        <f>+_xlfn.IFS(Q158="Acumulado",S158+U158+X158+AA158,Q158="Capacidad",S158,Q158="Flujo",S158,Q158="Reducción",S158,Q158="Stock",S158)</f>
        <v>1</v>
      </c>
      <c r="AE158" s="16">
        <f>+_xlfn.IFS(Q158="Acumulado",T158+V158+Y158+AB158,Q158="Capacidad",V158,Q158="Flujo",T158,Q158="Reducción",T158,Q158="Stock",V158)</f>
        <v>1</v>
      </c>
      <c r="AF158" s="11" t="s">
        <v>570</v>
      </c>
    </row>
    <row r="159" spans="1:32" s="10" customFormat="1" ht="94.5" x14ac:dyDescent="0.25">
      <c r="A159" s="11" t="s">
        <v>32</v>
      </c>
      <c r="B159" s="11" t="s">
        <v>442</v>
      </c>
      <c r="C159" s="11" t="s">
        <v>571</v>
      </c>
      <c r="D159" s="11" t="s">
        <v>519</v>
      </c>
      <c r="E159" s="11" t="s">
        <v>530</v>
      </c>
      <c r="F159" s="11" t="s">
        <v>572</v>
      </c>
      <c r="G159" s="11" t="s">
        <v>573</v>
      </c>
      <c r="H159" s="11" t="s">
        <v>92</v>
      </c>
      <c r="I159" s="11" t="s">
        <v>533</v>
      </c>
      <c r="J159" s="17"/>
      <c r="K159" s="17"/>
      <c r="L159" s="17"/>
      <c r="M159" s="17"/>
      <c r="N159" s="11"/>
      <c r="O159" s="11" t="s">
        <v>574</v>
      </c>
      <c r="P159" s="11" t="s">
        <v>575</v>
      </c>
      <c r="Q159" s="11" t="s">
        <v>136</v>
      </c>
      <c r="R159" s="15">
        <v>1</v>
      </c>
      <c r="S159" s="15">
        <v>1</v>
      </c>
      <c r="T159" s="16">
        <v>1</v>
      </c>
      <c r="U159" s="15">
        <v>1</v>
      </c>
      <c r="V159" s="45" t="s">
        <v>576</v>
      </c>
      <c r="W159" s="45"/>
      <c r="X159" s="15">
        <v>1</v>
      </c>
      <c r="Y159" s="11"/>
      <c r="Z159" s="11"/>
      <c r="AA159" s="15">
        <v>1</v>
      </c>
      <c r="AB159" s="11"/>
      <c r="AC159" s="11"/>
      <c r="AD159" s="16">
        <f t="shared" ref="AD159:AD164" si="12">+_xlfn.IFS(Q159="Acumulado",S159+U159+X159+AA159,Q159="Capacidad",AA159,Q159="Flujo",AA159,Q159="Reducción",AA159,Q159="Stock",AA159)</f>
        <v>1</v>
      </c>
      <c r="AE159" s="14" t="str">
        <f t="shared" si="10"/>
        <v>11.76%</v>
      </c>
      <c r="AF159" s="11" t="s">
        <v>570</v>
      </c>
    </row>
    <row r="160" spans="1:32" ht="189" x14ac:dyDescent="0.25">
      <c r="A160" s="11" t="s">
        <v>32</v>
      </c>
      <c r="B160" s="11" t="s">
        <v>442</v>
      </c>
      <c r="C160" s="11" t="s">
        <v>577</v>
      </c>
      <c r="D160" s="11" t="s">
        <v>519</v>
      </c>
      <c r="E160" s="11" t="s">
        <v>563</v>
      </c>
      <c r="F160" s="11" t="s">
        <v>578</v>
      </c>
      <c r="G160" s="11" t="s">
        <v>579</v>
      </c>
      <c r="H160" s="11" t="s">
        <v>547</v>
      </c>
      <c r="I160" s="11" t="s">
        <v>533</v>
      </c>
      <c r="J160" s="17">
        <v>2225630837</v>
      </c>
      <c r="K160" s="17">
        <v>1461009860</v>
      </c>
      <c r="L160" s="17">
        <v>3000000000</v>
      </c>
      <c r="M160" s="17">
        <v>536318779</v>
      </c>
      <c r="N160" s="11" t="s">
        <v>580</v>
      </c>
      <c r="O160" s="11" t="s">
        <v>581</v>
      </c>
      <c r="P160" s="11" t="s">
        <v>582</v>
      </c>
      <c r="Q160" s="11" t="s">
        <v>43</v>
      </c>
      <c r="R160" s="11">
        <v>1</v>
      </c>
      <c r="S160" s="11">
        <v>1</v>
      </c>
      <c r="T160" s="11">
        <v>1</v>
      </c>
      <c r="U160" s="11">
        <v>1</v>
      </c>
      <c r="V160" s="45">
        <v>0.25</v>
      </c>
      <c r="W160" s="45"/>
      <c r="X160" s="11">
        <v>1</v>
      </c>
      <c r="Y160" s="11"/>
      <c r="Z160" s="11"/>
      <c r="AA160" s="11">
        <v>1</v>
      </c>
      <c r="AB160" s="11"/>
      <c r="AC160" s="11"/>
      <c r="AD160" s="11">
        <f t="shared" si="12"/>
        <v>4</v>
      </c>
      <c r="AE160" s="42">
        <f t="shared" si="10"/>
        <v>1.25</v>
      </c>
      <c r="AF160" s="11" t="s">
        <v>570</v>
      </c>
    </row>
    <row r="161" spans="1:32" ht="209.25" customHeight="1" x14ac:dyDescent="0.25">
      <c r="A161" s="11" t="s">
        <v>32</v>
      </c>
      <c r="B161" s="11" t="s">
        <v>442</v>
      </c>
      <c r="C161" s="11" t="s">
        <v>583</v>
      </c>
      <c r="D161" s="11" t="s">
        <v>519</v>
      </c>
      <c r="E161" s="11" t="s">
        <v>544</v>
      </c>
      <c r="F161" s="11" t="s">
        <v>584</v>
      </c>
      <c r="G161" s="11" t="s">
        <v>585</v>
      </c>
      <c r="H161" s="11" t="s">
        <v>547</v>
      </c>
      <c r="I161" s="11" t="s">
        <v>533</v>
      </c>
      <c r="J161" s="17"/>
      <c r="K161" s="17"/>
      <c r="L161" s="17"/>
      <c r="M161" s="17"/>
      <c r="N161" s="11"/>
      <c r="O161" s="11" t="s">
        <v>586</v>
      </c>
      <c r="P161" s="11" t="s">
        <v>587</v>
      </c>
      <c r="Q161" s="11" t="s">
        <v>43</v>
      </c>
      <c r="R161" s="11">
        <v>1</v>
      </c>
      <c r="S161" s="11">
        <v>1</v>
      </c>
      <c r="T161" s="11">
        <v>1</v>
      </c>
      <c r="U161" s="11">
        <v>1</v>
      </c>
      <c r="V161" s="45">
        <v>0.37159999999999999</v>
      </c>
      <c r="W161" s="45"/>
      <c r="X161" s="11">
        <v>1</v>
      </c>
      <c r="Y161" s="11"/>
      <c r="Z161" s="11"/>
      <c r="AA161" s="11">
        <v>1</v>
      </c>
      <c r="AB161" s="11"/>
      <c r="AC161" s="11"/>
      <c r="AD161" s="11">
        <f t="shared" si="12"/>
        <v>4</v>
      </c>
      <c r="AE161" s="14">
        <f t="shared" si="10"/>
        <v>1.3715999999999999</v>
      </c>
      <c r="AF161" s="11" t="s">
        <v>588</v>
      </c>
    </row>
    <row r="162" spans="1:32" ht="78.75" x14ac:dyDescent="0.25">
      <c r="A162" s="11" t="s">
        <v>32</v>
      </c>
      <c r="B162" s="11" t="s">
        <v>442</v>
      </c>
      <c r="C162" s="11" t="s">
        <v>34</v>
      </c>
      <c r="D162" s="11" t="s">
        <v>589</v>
      </c>
      <c r="E162" s="11" t="s">
        <v>590</v>
      </c>
      <c r="F162" s="11" t="s">
        <v>591</v>
      </c>
      <c r="G162" s="11" t="s">
        <v>592</v>
      </c>
      <c r="H162" s="11" t="s">
        <v>566</v>
      </c>
      <c r="I162" s="11" t="s">
        <v>593</v>
      </c>
      <c r="J162" s="17"/>
      <c r="K162" s="17"/>
      <c r="L162" s="17"/>
      <c r="M162" s="17"/>
      <c r="N162" s="11"/>
      <c r="O162" s="11" t="s">
        <v>594</v>
      </c>
      <c r="P162" s="11" t="s">
        <v>595</v>
      </c>
      <c r="Q162" s="11" t="s">
        <v>87</v>
      </c>
      <c r="R162" s="15">
        <v>1</v>
      </c>
      <c r="S162" s="15">
        <v>1</v>
      </c>
      <c r="T162" s="15">
        <v>1</v>
      </c>
      <c r="U162" s="15">
        <v>1</v>
      </c>
      <c r="V162" s="64">
        <v>0.48</v>
      </c>
      <c r="W162" s="64"/>
      <c r="X162" s="15">
        <v>1</v>
      </c>
      <c r="Y162" s="11"/>
      <c r="Z162" s="11"/>
      <c r="AA162" s="15">
        <v>1</v>
      </c>
      <c r="AB162" s="11"/>
      <c r="AC162" s="11"/>
      <c r="AD162" s="16">
        <f t="shared" si="12"/>
        <v>1</v>
      </c>
      <c r="AE162" s="16">
        <f t="shared" si="10"/>
        <v>0.48</v>
      </c>
      <c r="AF162" s="11" t="s">
        <v>596</v>
      </c>
    </row>
    <row r="163" spans="1:32" ht="138.94999999999999" customHeight="1" x14ac:dyDescent="0.25">
      <c r="A163" s="71" t="s">
        <v>32</v>
      </c>
      <c r="B163" s="71" t="s">
        <v>442</v>
      </c>
      <c r="C163" s="71" t="s">
        <v>34</v>
      </c>
      <c r="D163" s="71" t="s">
        <v>597</v>
      </c>
      <c r="E163" s="71" t="s">
        <v>510</v>
      </c>
      <c r="F163" s="71" t="s">
        <v>598</v>
      </c>
      <c r="G163" s="71" t="s">
        <v>599</v>
      </c>
      <c r="H163" s="71" t="s">
        <v>600</v>
      </c>
      <c r="I163" s="71" t="s">
        <v>601</v>
      </c>
      <c r="J163" s="78">
        <v>22330000000</v>
      </c>
      <c r="K163" s="78">
        <v>17394289712</v>
      </c>
      <c r="L163" s="78">
        <v>24637176643</v>
      </c>
      <c r="M163" s="78">
        <v>7084988390.8999996</v>
      </c>
      <c r="N163" s="71" t="s">
        <v>602</v>
      </c>
      <c r="O163" s="11" t="s">
        <v>603</v>
      </c>
      <c r="P163" s="11" t="s">
        <v>604</v>
      </c>
      <c r="Q163" s="11" t="s">
        <v>136</v>
      </c>
      <c r="R163" s="15">
        <v>1</v>
      </c>
      <c r="S163" s="15">
        <v>1</v>
      </c>
      <c r="T163" s="16">
        <v>1</v>
      </c>
      <c r="U163" s="15">
        <v>1</v>
      </c>
      <c r="V163" s="54">
        <v>0.5</v>
      </c>
      <c r="W163" s="45"/>
      <c r="X163" s="15">
        <v>1</v>
      </c>
      <c r="Y163" s="11"/>
      <c r="Z163" s="11"/>
      <c r="AA163" s="15">
        <v>1</v>
      </c>
      <c r="AB163" s="11"/>
      <c r="AC163" s="11"/>
      <c r="AD163" s="16">
        <f t="shared" si="12"/>
        <v>1</v>
      </c>
      <c r="AE163" s="16">
        <f t="shared" si="10"/>
        <v>0.5</v>
      </c>
      <c r="AF163" s="71" t="s">
        <v>588</v>
      </c>
    </row>
    <row r="164" spans="1:32" ht="138.94999999999999" customHeight="1" x14ac:dyDescent="0.25">
      <c r="A164" s="71"/>
      <c r="B164" s="71"/>
      <c r="C164" s="71"/>
      <c r="D164" s="71"/>
      <c r="E164" s="71"/>
      <c r="F164" s="71"/>
      <c r="G164" s="71"/>
      <c r="H164" s="71"/>
      <c r="I164" s="71"/>
      <c r="J164" s="78"/>
      <c r="K164" s="78"/>
      <c r="L164" s="78"/>
      <c r="M164" s="78"/>
      <c r="N164" s="71"/>
      <c r="O164" s="11" t="s">
        <v>605</v>
      </c>
      <c r="P164" s="11" t="s">
        <v>606</v>
      </c>
      <c r="Q164" s="11" t="s">
        <v>43</v>
      </c>
      <c r="R164" s="11">
        <v>12</v>
      </c>
      <c r="S164" s="11">
        <v>12</v>
      </c>
      <c r="T164" s="11">
        <v>12</v>
      </c>
      <c r="U164" s="11">
        <v>12</v>
      </c>
      <c r="V164" s="45">
        <v>5</v>
      </c>
      <c r="W164" s="45"/>
      <c r="X164" s="11">
        <v>12</v>
      </c>
      <c r="Y164" s="11"/>
      <c r="Z164" s="11"/>
      <c r="AA164" s="11">
        <v>12</v>
      </c>
      <c r="AB164" s="11"/>
      <c r="AC164" s="11"/>
      <c r="AD164" s="11">
        <f t="shared" si="12"/>
        <v>48</v>
      </c>
      <c r="AE164" s="14">
        <f t="shared" si="10"/>
        <v>17</v>
      </c>
      <c r="AF164" s="71"/>
    </row>
    <row r="165" spans="1:32" ht="47.25" customHeight="1" x14ac:dyDescent="0.25">
      <c r="A165" s="71" t="s">
        <v>32</v>
      </c>
      <c r="B165" s="71" t="s">
        <v>442</v>
      </c>
      <c r="C165" s="71" t="s">
        <v>34</v>
      </c>
      <c r="D165" s="71" t="s">
        <v>597</v>
      </c>
      <c r="E165" s="71" t="s">
        <v>544</v>
      </c>
      <c r="F165" s="71" t="s">
        <v>607</v>
      </c>
      <c r="G165" s="71" t="s">
        <v>608</v>
      </c>
      <c r="H165" s="71" t="s">
        <v>547</v>
      </c>
      <c r="I165" s="71" t="s">
        <v>609</v>
      </c>
      <c r="J165" s="72">
        <v>1915332970</v>
      </c>
      <c r="K165" s="72">
        <v>1791599256</v>
      </c>
      <c r="L165" s="72">
        <v>11842000000</v>
      </c>
      <c r="M165" s="72">
        <v>1906440943</v>
      </c>
      <c r="N165" s="71" t="s">
        <v>610</v>
      </c>
      <c r="O165" s="75" t="s">
        <v>611</v>
      </c>
      <c r="P165" s="11" t="s">
        <v>612</v>
      </c>
      <c r="Q165" s="11" t="s">
        <v>43</v>
      </c>
      <c r="R165" s="11">
        <v>54</v>
      </c>
      <c r="S165" s="11">
        <v>57</v>
      </c>
      <c r="T165" s="11">
        <v>57</v>
      </c>
      <c r="U165" s="11">
        <v>61</v>
      </c>
      <c r="V165" s="45">
        <v>27</v>
      </c>
      <c r="W165" s="45"/>
      <c r="X165" s="11">
        <v>70</v>
      </c>
      <c r="Y165" s="11"/>
      <c r="Z165" s="11"/>
      <c r="AA165" s="11">
        <v>78</v>
      </c>
      <c r="AB165" s="11"/>
      <c r="AC165" s="11"/>
      <c r="AD165" s="11">
        <v>266</v>
      </c>
      <c r="AE165" s="14">
        <f t="shared" si="10"/>
        <v>84</v>
      </c>
      <c r="AF165" s="71" t="s">
        <v>588</v>
      </c>
    </row>
    <row r="166" spans="1:32" ht="31.5" x14ac:dyDescent="0.25">
      <c r="A166" s="71"/>
      <c r="B166" s="71"/>
      <c r="C166" s="71"/>
      <c r="D166" s="71"/>
      <c r="E166" s="71"/>
      <c r="F166" s="71"/>
      <c r="G166" s="71"/>
      <c r="H166" s="71"/>
      <c r="I166" s="71"/>
      <c r="J166" s="73"/>
      <c r="K166" s="73"/>
      <c r="L166" s="73"/>
      <c r="M166" s="73"/>
      <c r="N166" s="71"/>
      <c r="O166" s="76"/>
      <c r="P166" s="11" t="s">
        <v>613</v>
      </c>
      <c r="Q166" s="11" t="s">
        <v>43</v>
      </c>
      <c r="R166" s="11">
        <v>0</v>
      </c>
      <c r="S166" s="11">
        <v>0</v>
      </c>
      <c r="T166" s="11">
        <v>0</v>
      </c>
      <c r="U166" s="11">
        <v>7</v>
      </c>
      <c r="V166" s="45">
        <v>0</v>
      </c>
      <c r="W166" s="45"/>
      <c r="X166" s="11">
        <v>7</v>
      </c>
      <c r="Y166" s="11"/>
      <c r="Z166" s="11"/>
      <c r="AA166" s="11">
        <v>7</v>
      </c>
      <c r="AB166" s="11"/>
      <c r="AC166" s="11"/>
      <c r="AD166" s="11">
        <v>21</v>
      </c>
      <c r="AE166" s="14">
        <f t="shared" si="10"/>
        <v>0</v>
      </c>
      <c r="AF166" s="71"/>
    </row>
    <row r="167" spans="1:32" ht="47.25" x14ac:dyDescent="0.25">
      <c r="A167" s="71"/>
      <c r="B167" s="71"/>
      <c r="C167" s="71"/>
      <c r="D167" s="71"/>
      <c r="E167" s="71"/>
      <c r="F167" s="71"/>
      <c r="G167" s="71"/>
      <c r="H167" s="71"/>
      <c r="I167" s="71"/>
      <c r="J167" s="73"/>
      <c r="K167" s="73"/>
      <c r="L167" s="73"/>
      <c r="M167" s="73"/>
      <c r="N167" s="71"/>
      <c r="O167" s="77"/>
      <c r="P167" s="11" t="s">
        <v>614</v>
      </c>
      <c r="Q167" s="11" t="s">
        <v>43</v>
      </c>
      <c r="R167" s="11">
        <v>0</v>
      </c>
      <c r="S167" s="11">
        <v>0</v>
      </c>
      <c r="T167" s="11">
        <v>0</v>
      </c>
      <c r="U167" s="11">
        <v>1</v>
      </c>
      <c r="V167" s="45">
        <v>0</v>
      </c>
      <c r="W167" s="45"/>
      <c r="X167" s="11">
        <v>0</v>
      </c>
      <c r="Y167" s="11"/>
      <c r="Z167" s="11"/>
      <c r="AA167" s="11">
        <v>0</v>
      </c>
      <c r="AB167" s="11"/>
      <c r="AC167" s="11"/>
      <c r="AD167" s="11">
        <v>1</v>
      </c>
      <c r="AE167" s="14">
        <f t="shared" si="10"/>
        <v>0</v>
      </c>
      <c r="AF167" s="71"/>
    </row>
    <row r="168" spans="1:32" x14ac:dyDescent="0.25">
      <c r="A168" s="71"/>
      <c r="B168" s="71"/>
      <c r="C168" s="71"/>
      <c r="D168" s="71"/>
      <c r="E168" s="71"/>
      <c r="F168" s="71"/>
      <c r="G168" s="71"/>
      <c r="H168" s="71"/>
      <c r="I168" s="71"/>
      <c r="J168" s="74"/>
      <c r="K168" s="74"/>
      <c r="L168" s="74"/>
      <c r="M168" s="74"/>
      <c r="N168" s="71"/>
      <c r="O168" s="11" t="s">
        <v>615</v>
      </c>
      <c r="P168" s="11" t="s">
        <v>192</v>
      </c>
      <c r="Q168" s="11" t="s">
        <v>43</v>
      </c>
      <c r="R168" s="11">
        <v>0</v>
      </c>
      <c r="S168" s="11">
        <v>0</v>
      </c>
      <c r="T168" s="11">
        <v>0</v>
      </c>
      <c r="U168" s="11">
        <v>1</v>
      </c>
      <c r="V168" s="45">
        <v>0</v>
      </c>
      <c r="W168" s="45"/>
      <c r="X168" s="11">
        <v>1</v>
      </c>
      <c r="Y168" s="11"/>
      <c r="Z168" s="11"/>
      <c r="AA168" s="11">
        <v>1</v>
      </c>
      <c r="AB168" s="11"/>
      <c r="AC168" s="11"/>
      <c r="AD168" s="11">
        <v>3</v>
      </c>
      <c r="AE168" s="14">
        <f t="shared" si="10"/>
        <v>0</v>
      </c>
      <c r="AF168" s="71"/>
    </row>
  </sheetData>
  <autoFilter ref="A7:AF168" xr:uid="{00000000-0009-0000-0000-000000000000}"/>
  <mergeCells count="454">
    <mergeCell ref="M8:M12"/>
    <mergeCell ref="N8:N12"/>
    <mergeCell ref="AF8:AF12"/>
    <mergeCell ref="O11:O12"/>
    <mergeCell ref="A13:A16"/>
    <mergeCell ref="B13:B16"/>
    <mergeCell ref="C13:C16"/>
    <mergeCell ref="D13:D16"/>
    <mergeCell ref="E13:E16"/>
    <mergeCell ref="F13:F16"/>
    <mergeCell ref="G8:G12"/>
    <mergeCell ref="H8:H12"/>
    <mergeCell ref="I8:I12"/>
    <mergeCell ref="J8:J12"/>
    <mergeCell ref="K8:K12"/>
    <mergeCell ref="L8:L12"/>
    <mergeCell ref="A8:A12"/>
    <mergeCell ref="B8:B12"/>
    <mergeCell ref="C8:C12"/>
    <mergeCell ref="D8:D12"/>
    <mergeCell ref="E8:E12"/>
    <mergeCell ref="F8:F12"/>
    <mergeCell ref="M13:M16"/>
    <mergeCell ref="N13:N16"/>
    <mergeCell ref="H19:H20"/>
    <mergeCell ref="AF14:AF15"/>
    <mergeCell ref="A19:A20"/>
    <mergeCell ref="B19:B20"/>
    <mergeCell ref="C19:C20"/>
    <mergeCell ref="D19:D20"/>
    <mergeCell ref="E19:E20"/>
    <mergeCell ref="F19:F20"/>
    <mergeCell ref="G19:G20"/>
    <mergeCell ref="G13:G16"/>
    <mergeCell ref="H13:H16"/>
    <mergeCell ref="I13:I16"/>
    <mergeCell ref="J13:J16"/>
    <mergeCell ref="K13:K16"/>
    <mergeCell ref="L13:L16"/>
    <mergeCell ref="N19:N20"/>
    <mergeCell ref="AF19:AF20"/>
    <mergeCell ref="I19:I20"/>
    <mergeCell ref="J19:J20"/>
    <mergeCell ref="K19:K20"/>
    <mergeCell ref="L19:L20"/>
    <mergeCell ref="M19:M20"/>
    <mergeCell ref="AF21:AF24"/>
    <mergeCell ref="A25:A35"/>
    <mergeCell ref="B25:B35"/>
    <mergeCell ref="C25:C35"/>
    <mergeCell ref="D25:D35"/>
    <mergeCell ref="E25:E35"/>
    <mergeCell ref="F25:F35"/>
    <mergeCell ref="G25:G35"/>
    <mergeCell ref="H25:H35"/>
    <mergeCell ref="I25:I35"/>
    <mergeCell ref="I21:I24"/>
    <mergeCell ref="J21:J24"/>
    <mergeCell ref="K21:K24"/>
    <mergeCell ref="L21:L24"/>
    <mergeCell ref="M21:M24"/>
    <mergeCell ref="N21:N24"/>
    <mergeCell ref="A21:A24"/>
    <mergeCell ref="B21:B24"/>
    <mergeCell ref="C21:C24"/>
    <mergeCell ref="D21:D24"/>
    <mergeCell ref="E21:E24"/>
    <mergeCell ref="F21:F24"/>
    <mergeCell ref="G21:G24"/>
    <mergeCell ref="H21:H24"/>
    <mergeCell ref="F38:F40"/>
    <mergeCell ref="N41:N51"/>
    <mergeCell ref="AF41:AF51"/>
    <mergeCell ref="J25:J35"/>
    <mergeCell ref="K25:K35"/>
    <mergeCell ref="L25:L35"/>
    <mergeCell ref="M25:M35"/>
    <mergeCell ref="N25:N35"/>
    <mergeCell ref="AF25:AF35"/>
    <mergeCell ref="O27:O28"/>
    <mergeCell ref="I41:I51"/>
    <mergeCell ref="J41:J51"/>
    <mergeCell ref="K41:K51"/>
    <mergeCell ref="L41:L51"/>
    <mergeCell ref="M41:M51"/>
    <mergeCell ref="G52:G56"/>
    <mergeCell ref="H52:H56"/>
    <mergeCell ref="H41:H51"/>
    <mergeCell ref="M38:M40"/>
    <mergeCell ref="N38:N40"/>
    <mergeCell ref="AF38:AF40"/>
    <mergeCell ref="A41:A51"/>
    <mergeCell ref="B41:B51"/>
    <mergeCell ref="C41:C51"/>
    <mergeCell ref="D41:D51"/>
    <mergeCell ref="E41:E51"/>
    <mergeCell ref="F41:F51"/>
    <mergeCell ref="G41:G51"/>
    <mergeCell ref="G38:G40"/>
    <mergeCell ref="H38:H40"/>
    <mergeCell ref="I38:I40"/>
    <mergeCell ref="J38:J40"/>
    <mergeCell ref="K38:K40"/>
    <mergeCell ref="L38:L40"/>
    <mergeCell ref="A38:A40"/>
    <mergeCell ref="B38:B40"/>
    <mergeCell ref="C38:C40"/>
    <mergeCell ref="D38:D40"/>
    <mergeCell ref="E38:E40"/>
    <mergeCell ref="J57:J63"/>
    <mergeCell ref="K57:K63"/>
    <mergeCell ref="L57:L63"/>
    <mergeCell ref="M57:M63"/>
    <mergeCell ref="N57:N63"/>
    <mergeCell ref="AF57:AF63"/>
    <mergeCell ref="AF52:AF56"/>
    <mergeCell ref="A57:A63"/>
    <mergeCell ref="B57:B63"/>
    <mergeCell ref="C57:C63"/>
    <mergeCell ref="D57:D63"/>
    <mergeCell ref="E57:E63"/>
    <mergeCell ref="F57:F63"/>
    <mergeCell ref="G57:G63"/>
    <mergeCell ref="H57:H63"/>
    <mergeCell ref="I57:I63"/>
    <mergeCell ref="I52:I56"/>
    <mergeCell ref="J52:J56"/>
    <mergeCell ref="K52:K56"/>
    <mergeCell ref="L52:L56"/>
    <mergeCell ref="M52:M56"/>
    <mergeCell ref="N52:N56"/>
    <mergeCell ref="A52:A56"/>
    <mergeCell ref="B52:B56"/>
    <mergeCell ref="C52:C56"/>
    <mergeCell ref="D52:D56"/>
    <mergeCell ref="E52:E56"/>
    <mergeCell ref="F52:F56"/>
    <mergeCell ref="M71:M73"/>
    <mergeCell ref="N71:N73"/>
    <mergeCell ref="AF71:AF73"/>
    <mergeCell ref="O72:O73"/>
    <mergeCell ref="A74:A75"/>
    <mergeCell ref="B74:B75"/>
    <mergeCell ref="C74:C75"/>
    <mergeCell ref="D74:D75"/>
    <mergeCell ref="E74:E75"/>
    <mergeCell ref="F74:F75"/>
    <mergeCell ref="G71:G73"/>
    <mergeCell ref="H71:H73"/>
    <mergeCell ref="I71:I73"/>
    <mergeCell ref="J71:J73"/>
    <mergeCell ref="K71:K73"/>
    <mergeCell ref="L71:L73"/>
    <mergeCell ref="A71:A73"/>
    <mergeCell ref="B71:B73"/>
    <mergeCell ref="C71:C73"/>
    <mergeCell ref="D71:D73"/>
    <mergeCell ref="E71:E73"/>
    <mergeCell ref="F71:F73"/>
    <mergeCell ref="M74:M75"/>
    <mergeCell ref="N74:N75"/>
    <mergeCell ref="H82:H85"/>
    <mergeCell ref="AF74:AF75"/>
    <mergeCell ref="A82:A85"/>
    <mergeCell ref="B82:B85"/>
    <mergeCell ref="C82:C85"/>
    <mergeCell ref="D82:D85"/>
    <mergeCell ref="E82:E85"/>
    <mergeCell ref="F82:F85"/>
    <mergeCell ref="G82:G85"/>
    <mergeCell ref="G74:G75"/>
    <mergeCell ref="H74:H75"/>
    <mergeCell ref="I74:I75"/>
    <mergeCell ref="J74:J75"/>
    <mergeCell ref="K74:K75"/>
    <mergeCell ref="L74:L75"/>
    <mergeCell ref="N82:N85"/>
    <mergeCell ref="AF82:AF85"/>
    <mergeCell ref="I82:I85"/>
    <mergeCell ref="J82:J85"/>
    <mergeCell ref="K82:K85"/>
    <mergeCell ref="L82:L85"/>
    <mergeCell ref="M82:M85"/>
    <mergeCell ref="AF86:AF87"/>
    <mergeCell ref="A89:A91"/>
    <mergeCell ref="B89:B91"/>
    <mergeCell ref="C89:C91"/>
    <mergeCell ref="D89:D91"/>
    <mergeCell ref="E89:E91"/>
    <mergeCell ref="F89:F91"/>
    <mergeCell ref="G89:G91"/>
    <mergeCell ref="H89:H91"/>
    <mergeCell ref="I89:I91"/>
    <mergeCell ref="I86:I87"/>
    <mergeCell ref="J86:J87"/>
    <mergeCell ref="K86:K87"/>
    <mergeCell ref="L86:L87"/>
    <mergeCell ref="M86:M87"/>
    <mergeCell ref="N86:N87"/>
    <mergeCell ref="A86:A87"/>
    <mergeCell ref="B86:B87"/>
    <mergeCell ref="C86:C87"/>
    <mergeCell ref="D86:D87"/>
    <mergeCell ref="E86:E87"/>
    <mergeCell ref="F86:F87"/>
    <mergeCell ref="G86:G87"/>
    <mergeCell ref="H86:H87"/>
    <mergeCell ref="F95:F104"/>
    <mergeCell ref="N105:N112"/>
    <mergeCell ref="AF105:AF112"/>
    <mergeCell ref="J89:J91"/>
    <mergeCell ref="K89:K91"/>
    <mergeCell ref="L89:L91"/>
    <mergeCell ref="M89:M91"/>
    <mergeCell ref="N89:N91"/>
    <mergeCell ref="AF89:AF91"/>
    <mergeCell ref="I105:I112"/>
    <mergeCell ref="J105:J112"/>
    <mergeCell ref="K105:K112"/>
    <mergeCell ref="L105:L112"/>
    <mergeCell ref="M105:M112"/>
    <mergeCell ref="G113:G118"/>
    <mergeCell ref="H113:H118"/>
    <mergeCell ref="H105:H112"/>
    <mergeCell ref="M95:M104"/>
    <mergeCell ref="N95:N104"/>
    <mergeCell ref="AF95:AF104"/>
    <mergeCell ref="A105:A112"/>
    <mergeCell ref="B105:B112"/>
    <mergeCell ref="C105:C112"/>
    <mergeCell ref="D105:D112"/>
    <mergeCell ref="E105:E112"/>
    <mergeCell ref="F105:F112"/>
    <mergeCell ref="G105:G112"/>
    <mergeCell ref="G95:G104"/>
    <mergeCell ref="H95:H104"/>
    <mergeCell ref="I95:I104"/>
    <mergeCell ref="J95:J104"/>
    <mergeCell ref="K95:K104"/>
    <mergeCell ref="L95:L104"/>
    <mergeCell ref="A95:A104"/>
    <mergeCell ref="B95:B104"/>
    <mergeCell ref="C95:C104"/>
    <mergeCell ref="D95:D104"/>
    <mergeCell ref="E95:E104"/>
    <mergeCell ref="J119:J121"/>
    <mergeCell ref="K119:K121"/>
    <mergeCell ref="L119:L121"/>
    <mergeCell ref="M119:M121"/>
    <mergeCell ref="N119:N121"/>
    <mergeCell ref="AF119:AF121"/>
    <mergeCell ref="AF113:AF118"/>
    <mergeCell ref="A119:A121"/>
    <mergeCell ref="B119:B121"/>
    <mergeCell ref="C119:C121"/>
    <mergeCell ref="D119:D121"/>
    <mergeCell ref="E119:E121"/>
    <mergeCell ref="F119:F121"/>
    <mergeCell ref="G119:G121"/>
    <mergeCell ref="H119:H121"/>
    <mergeCell ref="I119:I121"/>
    <mergeCell ref="I113:I118"/>
    <mergeCell ref="J113:J118"/>
    <mergeCell ref="K113:K118"/>
    <mergeCell ref="L113:L118"/>
    <mergeCell ref="M113:M118"/>
    <mergeCell ref="N113:N118"/>
    <mergeCell ref="A113:A118"/>
    <mergeCell ref="B113:B118"/>
    <mergeCell ref="C113:C118"/>
    <mergeCell ref="D113:D118"/>
    <mergeCell ref="E113:E118"/>
    <mergeCell ref="F113:F118"/>
    <mergeCell ref="A126:A131"/>
    <mergeCell ref="B126:B131"/>
    <mergeCell ref="C126:C131"/>
    <mergeCell ref="D126:D131"/>
    <mergeCell ref="E126:E131"/>
    <mergeCell ref="F126:F131"/>
    <mergeCell ref="G126:G131"/>
    <mergeCell ref="G122:G125"/>
    <mergeCell ref="H122:H125"/>
    <mergeCell ref="A122:A125"/>
    <mergeCell ref="B122:B125"/>
    <mergeCell ref="C122:C125"/>
    <mergeCell ref="D122:D125"/>
    <mergeCell ref="E122:E125"/>
    <mergeCell ref="F122:F125"/>
    <mergeCell ref="D132:D134"/>
    <mergeCell ref="E132:E134"/>
    <mergeCell ref="F132:F134"/>
    <mergeCell ref="G132:G134"/>
    <mergeCell ref="H132:H134"/>
    <mergeCell ref="H126:H131"/>
    <mergeCell ref="M122:M125"/>
    <mergeCell ref="N122:N125"/>
    <mergeCell ref="AF122:AF125"/>
    <mergeCell ref="I122:I125"/>
    <mergeCell ref="J122:J125"/>
    <mergeCell ref="K122:K125"/>
    <mergeCell ref="L122:L125"/>
    <mergeCell ref="N126:N131"/>
    <mergeCell ref="AF126:AF131"/>
    <mergeCell ref="I126:I131"/>
    <mergeCell ref="J126:J131"/>
    <mergeCell ref="K126:K131"/>
    <mergeCell ref="L126:L131"/>
    <mergeCell ref="M126:M131"/>
    <mergeCell ref="AF132:AF134"/>
    <mergeCell ref="I132:I134"/>
    <mergeCell ref="J132:J134"/>
    <mergeCell ref="K132:K134"/>
    <mergeCell ref="J135:J136"/>
    <mergeCell ref="K135:K136"/>
    <mergeCell ref="L135:L136"/>
    <mergeCell ref="M135:M136"/>
    <mergeCell ref="F139:F140"/>
    <mergeCell ref="N141:N144"/>
    <mergeCell ref="AF141:AF144"/>
    <mergeCell ref="N135:N136"/>
    <mergeCell ref="AF135:AF136"/>
    <mergeCell ref="AF139:AF140"/>
    <mergeCell ref="M141:M144"/>
    <mergeCell ref="A135:A136"/>
    <mergeCell ref="B135:B136"/>
    <mergeCell ref="C135:C136"/>
    <mergeCell ref="D135:D136"/>
    <mergeCell ref="E135:E136"/>
    <mergeCell ref="F135:F136"/>
    <mergeCell ref="G135:G136"/>
    <mergeCell ref="H135:H136"/>
    <mergeCell ref="I135:I136"/>
    <mergeCell ref="L132:L134"/>
    <mergeCell ref="M132:M134"/>
    <mergeCell ref="N132:N134"/>
    <mergeCell ref="A132:A134"/>
    <mergeCell ref="B132:B134"/>
    <mergeCell ref="C132:C134"/>
    <mergeCell ref="G146:G147"/>
    <mergeCell ref="H146:H147"/>
    <mergeCell ref="H141:H144"/>
    <mergeCell ref="M139:M140"/>
    <mergeCell ref="N139:N140"/>
    <mergeCell ref="A141:A144"/>
    <mergeCell ref="B141:B144"/>
    <mergeCell ref="C141:C144"/>
    <mergeCell ref="D141:D144"/>
    <mergeCell ref="E141:E144"/>
    <mergeCell ref="F141:F144"/>
    <mergeCell ref="G141:G144"/>
    <mergeCell ref="G139:G140"/>
    <mergeCell ref="H139:H140"/>
    <mergeCell ref="I139:I140"/>
    <mergeCell ref="J139:J140"/>
    <mergeCell ref="K139:K140"/>
    <mergeCell ref="L139:L140"/>
    <mergeCell ref="A139:A140"/>
    <mergeCell ref="B139:B140"/>
    <mergeCell ref="C139:C140"/>
    <mergeCell ref="D139:D140"/>
    <mergeCell ref="E139:E140"/>
    <mergeCell ref="I141:I144"/>
    <mergeCell ref="J141:J144"/>
    <mergeCell ref="K141:K144"/>
    <mergeCell ref="L141:L144"/>
    <mergeCell ref="J148:J149"/>
    <mergeCell ref="K148:K149"/>
    <mergeCell ref="L148:L149"/>
    <mergeCell ref="M148:M149"/>
    <mergeCell ref="N148:N149"/>
    <mergeCell ref="AF148:AF149"/>
    <mergeCell ref="AF146:AF147"/>
    <mergeCell ref="A148:A149"/>
    <mergeCell ref="B148:B149"/>
    <mergeCell ref="C148:C149"/>
    <mergeCell ref="D148:D149"/>
    <mergeCell ref="E148:E149"/>
    <mergeCell ref="F148:F149"/>
    <mergeCell ref="G148:G149"/>
    <mergeCell ref="H148:H149"/>
    <mergeCell ref="I148:I149"/>
    <mergeCell ref="I146:I147"/>
    <mergeCell ref="J146:J147"/>
    <mergeCell ref="K146:K147"/>
    <mergeCell ref="L146:L147"/>
    <mergeCell ref="M146:M147"/>
    <mergeCell ref="N146:N147"/>
    <mergeCell ref="A146:A147"/>
    <mergeCell ref="B146:B147"/>
    <mergeCell ref="C146:C147"/>
    <mergeCell ref="D146:D147"/>
    <mergeCell ref="E146:E147"/>
    <mergeCell ref="F146:F147"/>
    <mergeCell ref="M150:M154"/>
    <mergeCell ref="N150:N154"/>
    <mergeCell ref="AF150:AF154"/>
    <mergeCell ref="A156:A157"/>
    <mergeCell ref="B156:B157"/>
    <mergeCell ref="C156:C157"/>
    <mergeCell ref="D156:D157"/>
    <mergeCell ref="E156:E157"/>
    <mergeCell ref="F156:F157"/>
    <mergeCell ref="G156:G157"/>
    <mergeCell ref="G150:G154"/>
    <mergeCell ref="H150:H154"/>
    <mergeCell ref="I150:I154"/>
    <mergeCell ref="J150:J154"/>
    <mergeCell ref="K150:K154"/>
    <mergeCell ref="L150:L154"/>
    <mergeCell ref="A150:A154"/>
    <mergeCell ref="B150:B154"/>
    <mergeCell ref="C150:C154"/>
    <mergeCell ref="D150:D154"/>
    <mergeCell ref="E150:E154"/>
    <mergeCell ref="F150:F154"/>
    <mergeCell ref="N156:N157"/>
    <mergeCell ref="AF156:AF157"/>
    <mergeCell ref="A163:A164"/>
    <mergeCell ref="B163:B164"/>
    <mergeCell ref="C163:C164"/>
    <mergeCell ref="D163:D164"/>
    <mergeCell ref="E163:E164"/>
    <mergeCell ref="F163:F164"/>
    <mergeCell ref="G163:G164"/>
    <mergeCell ref="H163:H164"/>
    <mergeCell ref="H156:H157"/>
    <mergeCell ref="I156:I157"/>
    <mergeCell ref="J156:J157"/>
    <mergeCell ref="K156:K157"/>
    <mergeCell ref="L156:L157"/>
    <mergeCell ref="M156:M157"/>
    <mergeCell ref="AF165:AF168"/>
    <mergeCell ref="J165:J168"/>
    <mergeCell ref="K165:K168"/>
    <mergeCell ref="L165:L168"/>
    <mergeCell ref="M165:M168"/>
    <mergeCell ref="N165:N168"/>
    <mergeCell ref="O165:O167"/>
    <mergeCell ref="AF163:AF164"/>
    <mergeCell ref="I163:I164"/>
    <mergeCell ref="J163:J164"/>
    <mergeCell ref="K163:K164"/>
    <mergeCell ref="L163:L164"/>
    <mergeCell ref="M163:M164"/>
    <mergeCell ref="N163:N164"/>
    <mergeCell ref="A165:A168"/>
    <mergeCell ref="B165:B168"/>
    <mergeCell ref="C165:C168"/>
    <mergeCell ref="D165:D168"/>
    <mergeCell ref="E165:E168"/>
    <mergeCell ref="F165:F168"/>
    <mergeCell ref="G165:G168"/>
    <mergeCell ref="H165:H168"/>
    <mergeCell ref="I165:I168"/>
  </mergeCells>
  <printOptions horizontalCentered="1" verticalCentered="1"/>
  <pageMargins left="0.39370078740157483" right="0.39370078740157483" top="0.39370078740157483" bottom="0.39370078740157483" header="0.39370078740157483" footer="0.31496062992125984"/>
  <pageSetup paperSize="5" scale="23" fitToHeight="0" orientation="landscape" r:id="rId1"/>
  <rowBreaks count="7" manualBreakCount="7">
    <brk id="24" max="37" man="1"/>
    <brk id="68" max="37" man="1"/>
    <brk id="79" max="37" man="1"/>
    <brk id="104" max="37" man="1"/>
    <brk id="125" max="37" man="1"/>
    <brk id="144" max="37" man="1"/>
    <brk id="159"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B3C277B-8487-4CD4-AD7F-7E81AE20DB45}">
          <x14:formula1>
            <xm:f>'C:\Users\avelandia\OneDrive - MINTIC\ARCHIVOS\MINTIC\2020\PES\[PES 3T-2020 V2.3 Control de cambios.xlsx]Lista Desplegable'!#REF!</xm:f>
          </x14:formula1>
          <xm:sqref>Q155:Q164 Q113:Q122 Q137:Q138 Q141:Q146 Q148:Q149 Q107 Q8:Q104</xm:sqref>
        </x14:dataValidation>
        <x14:dataValidation type="list" allowBlank="1" showInputMessage="1" showErrorMessage="1" xr:uid="{711913DD-20AA-439C-9A42-19E3D7B953E7}">
          <x14:formula1>
            <xm:f>'C:\Users\AVELAN~1\AppData\Local\Temp\[PES 4T-2019 MRVM.xlsx]Lista Desplegable'!#REF!</xm:f>
          </x14:formula1>
          <xm:sqref>Q105:Q106 Q108:Q112</xm:sqref>
        </x14:dataValidation>
        <x14:dataValidation type="list" allowBlank="1" showInputMessage="1" showErrorMessage="1" xr:uid="{737AD6A5-3B0B-4DA3-A00C-E48F3643B058}">
          <x14:formula1>
            <xm:f>'C:\Users\AVELAN~1\AppData\Local\Temp\[PES 4T-2019 TRANSVERSALES.xlsx]Lista Desplegable'!#REF!</xm:f>
          </x14:formula1>
          <xm:sqref>Q165:Q168 Q139:Q140 Q147 Q123:Q136 Q150:Q154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- 3T 2020</vt:lpstr>
      <vt:lpstr>'PES - 3T 2020'!Área_de_impresión</vt:lpstr>
      <vt:lpstr>'PES - 3T 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dcterms:created xsi:type="dcterms:W3CDTF">2020-09-16T19:07:57Z</dcterms:created>
  <dcterms:modified xsi:type="dcterms:W3CDTF">2021-08-17T17:20:49Z</dcterms:modified>
  <cp:category/>
  <cp:contentStatus/>
</cp:coreProperties>
</file>